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15" windowWidth="15315" windowHeight="5580" activeTab="0"/>
  </bookViews>
  <sheets>
    <sheet name="стр1" sheetId="1" r:id="rId1"/>
  </sheets>
  <definedNames>
    <definedName name="_xlnm.Print_Area" localSheetId="0">'стр1'!$A$1:$GF$107</definedName>
  </definedNames>
  <calcPr fullCalcOnLoad="1"/>
</workbook>
</file>

<file path=xl/sharedStrings.xml><?xml version="1.0" encoding="utf-8"?>
<sst xmlns="http://schemas.openxmlformats.org/spreadsheetml/2006/main" count="153" uniqueCount="147">
  <si>
    <t>КОДЫ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</si>
  <si>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</si>
  <si>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</si>
  <si>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</si>
  <si>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</si>
  <si>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</si>
  <si>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</si>
  <si>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</si>
  <si>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ОТЧЕТ ОБ ИСПОЛНЕНИИ БЮДЖЕТА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</si>
  <si>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</si>
  <si>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</si>
  <si>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</si>
  <si>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</si>
  <si>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</si>
  <si>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</si>
  <si>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</si>
  <si>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</si>
  <si>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</si>
  <si>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</si>
  <si>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</si>
  <si>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020</t>
  </si>
  <si>
    <t>00089000000000000000</t>
  </si>
  <si>
    <t>00087000000000000000</t>
  </si>
  <si>
    <t>10000000000000000</t>
  </si>
  <si>
    <t>2 00 00000 00 0000 000</t>
  </si>
  <si>
    <t>Дотации на выравнивание</t>
  </si>
  <si>
    <t>Аренда земли</t>
  </si>
  <si>
    <t>НДФЛ</t>
  </si>
  <si>
    <t>Единый сельскохозяйственный налог</t>
  </si>
  <si>
    <t>Земельный налог</t>
  </si>
  <si>
    <t xml:space="preserve"> </t>
  </si>
  <si>
    <t>182 10102040011000110</t>
  </si>
  <si>
    <t>182 10503000010000110</t>
  </si>
  <si>
    <t>Налог на имущество физических лиц</t>
  </si>
  <si>
    <t>182 10600000000000000</t>
  </si>
  <si>
    <t>182 10601030100000110</t>
  </si>
  <si>
    <t>182 10601030101000110</t>
  </si>
  <si>
    <t>182 10601030102000110</t>
  </si>
  <si>
    <t>182 106060000000000110</t>
  </si>
  <si>
    <t>182 10606013101000110</t>
  </si>
  <si>
    <t>182 10606013102000110</t>
  </si>
  <si>
    <t>182 10606023100000110</t>
  </si>
  <si>
    <t>182 10606023101000110</t>
  </si>
  <si>
    <t>182 10606023102000110</t>
  </si>
  <si>
    <t>182 10606013100000110</t>
  </si>
  <si>
    <t>182 10606023103000110</t>
  </si>
  <si>
    <t>182 10102010011000110</t>
  </si>
  <si>
    <t>182 10102022013000110</t>
  </si>
  <si>
    <t>Налог  по упрощенной системе</t>
  </si>
  <si>
    <t>18210501000010000110</t>
  </si>
  <si>
    <t>95120201001100000151</t>
  </si>
  <si>
    <t>Доходы от продажи материальных и немат.активов</t>
  </si>
  <si>
    <t>Субсидии</t>
  </si>
  <si>
    <t>Межбюджетные трансферты</t>
  </si>
  <si>
    <t>95120204014100000151</t>
  </si>
  <si>
    <t>Доходы, утвержденные законом о бюджете, нормативными право-выми актами
о бюджете                         I квартал</t>
  </si>
  <si>
    <t>18210904050100000110</t>
  </si>
  <si>
    <t>95120202078100000151</t>
  </si>
  <si>
    <t>182 10102040012000110</t>
  </si>
  <si>
    <t>182 10102040013000110</t>
  </si>
  <si>
    <t>182 10102030011000110</t>
  </si>
  <si>
    <t>182 10606013103000110</t>
  </si>
  <si>
    <t>95120202999100000151</t>
  </si>
  <si>
    <t>18210501010010000110</t>
  </si>
  <si>
    <t>18210501020010000110</t>
  </si>
  <si>
    <t>95120204012100000151</t>
  </si>
  <si>
    <t>февраля</t>
  </si>
  <si>
    <t>ГЛАВНОГО РАСПОРЯДИТЕЛЯ (РАСПОРЯДИТЕЛЯ), ПОЛУЧАТЕЛЯ БЮДЖЕТНЫХ СРЕДСТВ,</t>
  </si>
  <si>
    <t>ГЛАВНОГО АДМИНИСТРАТОРА,АДМИНИСТРАТОРА ИСТОЧНИКОВ ФИНАНСИРОВАНИЯ ДЕФИЦИТА БЮДЖЕТА,</t>
  </si>
  <si>
    <t>ГЛАВНОГО АДМИНИСТРАТОРА, АДМИНИСТРАТОРА ДОХОДОВ БЮДЖЕТА</t>
  </si>
  <si>
    <t>Периодичность: месячная</t>
  </si>
  <si>
    <t>дата</t>
  </si>
  <si>
    <t>Глава по БК</t>
  </si>
  <si>
    <t>по ОКАТО</t>
  </si>
  <si>
    <t>60211810000</t>
  </si>
  <si>
    <t>Утвержденные бюджетные назначения</t>
  </si>
  <si>
    <t>через   финансовые органы</t>
  </si>
  <si>
    <t>Код дохода                    по бюджетной   классификации</t>
  </si>
  <si>
    <t>Главный распорядитель,распорядитель,получатель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</si>
  <si>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</si>
  <si>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</si>
  <si>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</si>
  <si>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Администрация Вешенского сельского поселения</t>
  </si>
  <si>
    <t>182 10102020010000110</t>
  </si>
  <si>
    <t>182 10503000013000110</t>
  </si>
  <si>
    <t>95120204999100000151</t>
  </si>
  <si>
    <t>20200000000140101151</t>
  </si>
  <si>
    <t>Прочие межбюджет.трансферты</t>
  </si>
  <si>
    <t>182 10102040010000110</t>
  </si>
  <si>
    <t>Аренда имущества</t>
  </si>
  <si>
    <t>95111105035100000120</t>
  </si>
  <si>
    <t>951</t>
  </si>
  <si>
    <t>Субвенции</t>
  </si>
  <si>
    <t>95120203024100000151</t>
  </si>
  <si>
    <t>Аренда земли после разграничения</t>
  </si>
  <si>
    <t>95111105025100000120</t>
  </si>
  <si>
    <t>18210501012011000110</t>
  </si>
  <si>
    <t>81511105013100000120</t>
  </si>
  <si>
    <t>90211406013100000430</t>
  </si>
  <si>
    <t>95111107015100000120</t>
  </si>
  <si>
    <t>182 10102000010000110</t>
  </si>
  <si>
    <t>182 10102010010000110</t>
  </si>
  <si>
    <t>182 10102010013000110</t>
  </si>
  <si>
    <t>182 10102020011000110</t>
  </si>
  <si>
    <t>182 10102020012000110</t>
  </si>
  <si>
    <t>18210501011011000110</t>
  </si>
  <si>
    <t>18210501011014000110</t>
  </si>
  <si>
    <t>18210501012014000110</t>
  </si>
  <si>
    <t>18210501021011000110</t>
  </si>
  <si>
    <t>18210501050011000110</t>
  </si>
  <si>
    <t>182 10503010011000110</t>
  </si>
  <si>
    <t>182 10102030013000110</t>
  </si>
  <si>
    <t>18210501021012000110</t>
  </si>
  <si>
    <t>18210501022011000110</t>
  </si>
  <si>
    <t>18210501022012000110</t>
  </si>
  <si>
    <t>18210904053101000110</t>
  </si>
  <si>
    <t>18210904053102000110</t>
  </si>
  <si>
    <t>182 10102010012000110</t>
  </si>
  <si>
    <t>182 10102030010000110</t>
  </si>
  <si>
    <t>182 10102030012000110</t>
  </si>
  <si>
    <t>18210501011012000110</t>
  </si>
  <si>
    <t>18210501012012000110</t>
  </si>
  <si>
    <t>182 10102010014000110</t>
  </si>
  <si>
    <t>18210501022013000110</t>
  </si>
  <si>
    <t>18210501050012000110</t>
  </si>
  <si>
    <t>182 10503010012000110</t>
  </si>
  <si>
    <t>прибыль МУП</t>
  </si>
  <si>
    <t xml:space="preserve">Прочие доходы от оказания платных </t>
  </si>
  <si>
    <t>9511130199510000130</t>
  </si>
  <si>
    <t>18210501050013000110</t>
  </si>
  <si>
    <t>18210501021013000110</t>
  </si>
  <si>
    <t>18210501011013000110</t>
  </si>
  <si>
    <t>18210501050010000110</t>
  </si>
  <si>
    <t>182 10503010013000110</t>
  </si>
  <si>
    <t>80211651040020000140</t>
  </si>
  <si>
    <t>Денежные взыскания(штрафы)</t>
  </si>
  <si>
    <t>18210501012013000110</t>
  </si>
  <si>
    <t>Доходы от продажи квартир, находящихся в собственности поселений</t>
  </si>
  <si>
    <t>95111401050100000410</t>
  </si>
  <si>
    <t>Доходы от продажи земельных участков,находящихся в собственности поселений</t>
  </si>
  <si>
    <t>95111406025100000430</t>
  </si>
  <si>
    <t>Прочие неналоговые доходы поселений</t>
  </si>
  <si>
    <t>95111705050100000180</t>
  </si>
  <si>
    <t>октября</t>
  </si>
  <si>
    <t>01.10.2013</t>
  </si>
  <si>
    <t>Прочие доходы от компенсации затрат бюджетов поселений</t>
  </si>
  <si>
    <t>95111302995100000130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</si>
</sst>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2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  <xf numFmtId="49" fontId="1" fillId="8" borderId="15" xfId="0" applyNumberFormat="1" applyFont="1" applyFill="1" applyBorder="1" applyAlignment="1">
      <alignment horizontal="center"/>
    </xf>
    <xf numFmtId="49" fontId="1" fillId="8" borderId="13" xfId="0" applyNumberFormat="1" applyFont="1" applyFill="1" applyBorder="1" applyAlignment="1">
      <alignment horizontal="center"/>
    </xf>
    <xf numFmtId="49" fontId="1" fillId="8" borderId="14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49" fontId="2" fillId="10" borderId="13" xfId="0" applyNumberFormat="1" applyFont="1" applyFill="1" applyBorder="1" applyAlignment="1">
      <alignment horizontal="center"/>
    </xf>
    <xf numFmtId="49" fontId="2" fillId="10" borderId="14" xfId="0" applyNumberFormat="1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6" xfId="0" applyFont="1" applyFill="1" applyBorder="1" applyAlignment="1">
      <alignment/>
    </xf>
    <xf numFmtId="49" fontId="2" fillId="10" borderId="15" xfId="0" applyNumberFormat="1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1" fillId="10" borderId="0" xfId="0" applyFont="1" applyFill="1" applyAlignment="1">
      <alignment/>
    </xf>
    <xf numFmtId="49" fontId="2" fillId="8" borderId="13" xfId="0" applyNumberFormat="1" applyFont="1" applyFill="1" applyBorder="1" applyAlignment="1">
      <alignment horizontal="center"/>
    </xf>
    <xf numFmtId="49" fontId="2" fillId="8" borderId="14" xfId="0" applyNumberFormat="1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49" fontId="2" fillId="8" borderId="15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1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8" borderId="14" xfId="0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49" fontId="2" fillId="8" borderId="1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2" fillId="8" borderId="16" xfId="0" applyFont="1" applyFill="1" applyBorder="1" applyAlignment="1">
      <alignment horizontal="left"/>
    </xf>
    <xf numFmtId="0" fontId="2" fillId="8" borderId="2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8" borderId="12" xfId="0" applyNumberFormat="1" applyFont="1" applyFill="1" applyBorder="1" applyAlignment="1">
      <alignment horizontal="center"/>
    </xf>
    <xf numFmtId="49" fontId="2" fillId="8" borderId="13" xfId="0" applyNumberFormat="1" applyFont="1" applyFill="1" applyBorder="1" applyAlignment="1">
      <alignment horizontal="center"/>
    </xf>
    <xf numFmtId="49" fontId="2" fillId="8" borderId="14" xfId="0" applyNumberFormat="1" applyFont="1" applyFill="1" applyBorder="1" applyAlignment="1">
      <alignment horizontal="center"/>
    </xf>
    <xf numFmtId="49" fontId="1" fillId="8" borderId="15" xfId="0" applyNumberFormat="1" applyFont="1" applyFill="1" applyBorder="1" applyAlignment="1">
      <alignment horizontal="center"/>
    </xf>
    <xf numFmtId="49" fontId="1" fillId="8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/>
    </xf>
    <xf numFmtId="49" fontId="2" fillId="10" borderId="12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49" fontId="2" fillId="10" borderId="14" xfId="0" applyNumberFormat="1" applyFont="1" applyFill="1" applyBorder="1" applyAlignment="1">
      <alignment horizontal="center"/>
    </xf>
    <xf numFmtId="49" fontId="2" fillId="8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1" fillId="0" borderId="2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10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39" xfId="0" applyFont="1" applyFill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2" fontId="2" fillId="10" borderId="10" xfId="0" applyNumberFormat="1" applyFont="1" applyFill="1" applyBorder="1" applyAlignment="1">
      <alignment horizontal="center"/>
    </xf>
    <xf numFmtId="49" fontId="2" fillId="10" borderId="26" xfId="0" applyNumberFormat="1" applyFont="1" applyFill="1" applyBorder="1" applyAlignment="1">
      <alignment horizontal="center"/>
    </xf>
    <xf numFmtId="0" fontId="2" fillId="10" borderId="16" xfId="0" applyFont="1" applyFill="1" applyBorder="1" applyAlignment="1">
      <alignment/>
    </xf>
    <xf numFmtId="2" fontId="2" fillId="8" borderId="1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09"/>
  <sheetViews>
    <sheetView tabSelected="1" view="pageBreakPreview" zoomScaleSheetLayoutView="100" zoomScalePageLayoutView="0" workbookViewId="0" topLeftCell="A1">
      <selection activeCell="DB32" sqref="DB32:DR32"/>
    </sheetView>
  </sheetViews>
  <sheetFormatPr defaultColWidth="0.875" defaultRowHeight="12.75"/>
  <cols>
    <col min="1" max="30" width="0.875" style="1" customWidth="1"/>
    <col min="31" max="31" width="0.37109375" style="1" customWidth="1"/>
    <col min="32" max="53" width="0.875" style="1" customWidth="1"/>
    <col min="54" max="54" width="5.625" style="1" customWidth="1"/>
    <col min="55" max="80" width="0.875" style="1" customWidth="1"/>
    <col min="81" max="81" width="0.74609375" style="1" customWidth="1"/>
    <col min="82" max="104" width="0.875" style="1" hidden="1" customWidth="1"/>
    <col min="105" max="105" width="1.37890625" style="1" hidden="1" customWidth="1"/>
    <col min="106" max="136" width="0.875" style="1" customWidth="1"/>
    <col min="137" max="137" width="0.6171875" style="1" customWidth="1"/>
    <col min="138" max="139" width="0.875" style="1" hidden="1" customWidth="1"/>
    <col min="140" max="154" width="0.875" style="1" customWidth="1"/>
    <col min="155" max="155" width="0.12890625" style="1" customWidth="1"/>
    <col min="156" max="156" width="0.875" style="1" hidden="1" customWidth="1"/>
    <col min="157" max="157" width="1.37890625" style="1" customWidth="1"/>
    <col min="158" max="182" width="0.875" style="1" customWidth="1"/>
    <col min="183" max="183" width="4.00390625" style="1" customWidth="1"/>
    <col min="184" max="184" width="4.125" style="1" hidden="1" customWidth="1"/>
    <col min="185" max="185" width="0.74609375" style="1" hidden="1" customWidth="1"/>
    <col min="186" max="188" width="0.875" style="1" hidden="1" customWidth="1"/>
    <col min="189" max="16384" width="0.875" style="1" customWidth="1"/>
  </cols>
  <sheetData>
    <row r="1" spans="1:169" ht="15" customHeight="1">
      <c r="A1" s="156" t="s">
        <v>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</row>
    <row r="2" spans="1:169" ht="15" customHeight="1">
      <c r="A2" s="156" t="s">
        <v>67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</row>
    <row r="3" spans="1:169" ht="15" customHeight="1">
      <c r="A3" s="156" t="s">
        <v>68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</row>
    <row r="4" spans="1:188" ht="15" customHeight="1" thickBot="1">
      <c r="A4" s="156" t="s">
        <v>69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P4" s="74" t="s">
        <v>0</v>
      </c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9"/>
    </row>
    <row r="5" spans="169:188" ht="0.75" customHeight="1">
      <c r="FM5" s="2" t="s">
        <v>1</v>
      </c>
      <c r="FP5" s="120" t="s">
        <v>18</v>
      </c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2"/>
    </row>
    <row r="6" spans="169:188" ht="0.75" customHeight="1">
      <c r="FM6" s="2"/>
      <c r="FP6" s="61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3"/>
    </row>
    <row r="7" spans="60:188" ht="15" customHeight="1">
      <c r="BH7" s="2" t="s">
        <v>2</v>
      </c>
      <c r="BI7" s="183" t="s">
        <v>143</v>
      </c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F7" s="185" t="s">
        <v>66</v>
      </c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61">
        <v>201</v>
      </c>
      <c r="DB7" s="161"/>
      <c r="DC7" s="161"/>
      <c r="DD7" s="161"/>
      <c r="DE7" s="161"/>
      <c r="DF7" s="184">
        <v>3</v>
      </c>
      <c r="DG7" s="184"/>
      <c r="DI7" s="1" t="s">
        <v>3</v>
      </c>
      <c r="FA7" s="1" t="s">
        <v>1</v>
      </c>
      <c r="FM7" s="2"/>
      <c r="FP7" s="67" t="s">
        <v>18</v>
      </c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23"/>
    </row>
    <row r="8" spans="1:188" ht="15" customHeight="1">
      <c r="A8" s="1" t="s">
        <v>78</v>
      </c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FG8" s="1" t="s">
        <v>71</v>
      </c>
      <c r="FM8" s="2"/>
      <c r="FP8" s="124" t="s">
        <v>144</v>
      </c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6"/>
    </row>
    <row r="9" spans="1:188" ht="15" customHeight="1">
      <c r="A9" s="1" t="s">
        <v>79</v>
      </c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FM9" s="2"/>
      <c r="FP9" s="59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60"/>
    </row>
    <row r="10" spans="1:188" ht="15" customHeight="1">
      <c r="A10" s="1" t="s">
        <v>80</v>
      </c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FM10" s="2"/>
      <c r="FP10" s="59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60"/>
    </row>
    <row r="11" spans="1:188" ht="15" customHeight="1">
      <c r="A11" s="1" t="s">
        <v>81</v>
      </c>
      <c r="BC11" s="182" t="s">
        <v>82</v>
      </c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FM11" s="2"/>
      <c r="FP11" s="59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60"/>
    </row>
    <row r="12" spans="1:188" ht="15" customHeight="1">
      <c r="A12" s="1" t="s">
        <v>4</v>
      </c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FA12" s="1" t="s">
        <v>72</v>
      </c>
      <c r="FP12" s="67" t="s">
        <v>91</v>
      </c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23"/>
    </row>
    <row r="13" spans="1:188" ht="15" customHeight="1">
      <c r="A13" s="1" t="s">
        <v>70</v>
      </c>
      <c r="FB13" s="1" t="s">
        <v>73</v>
      </c>
      <c r="FP13" s="67" t="s">
        <v>74</v>
      </c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23"/>
    </row>
    <row r="14" spans="1:188" ht="15" customHeight="1" thickBot="1">
      <c r="A14" s="1" t="s">
        <v>5</v>
      </c>
      <c r="FM14" s="2" t="s">
        <v>6</v>
      </c>
      <c r="FP14" s="187">
        <v>383</v>
      </c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88"/>
    </row>
    <row r="15" ht="1.5" customHeight="1"/>
    <row r="16" spans="1:188" ht="11.25" customHeight="1">
      <c r="A16" s="156" t="s">
        <v>9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</row>
    <row r="17" ht="9" customHeight="1" hidden="1"/>
    <row r="18" spans="1:188" ht="11.25" customHeight="1">
      <c r="A18" s="128" t="s">
        <v>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54"/>
      <c r="AN18" s="127" t="s">
        <v>12</v>
      </c>
      <c r="AO18" s="128"/>
      <c r="AP18" s="128"/>
      <c r="AQ18" s="128"/>
      <c r="AR18" s="128"/>
      <c r="AS18" s="154"/>
      <c r="AT18" s="127" t="s">
        <v>77</v>
      </c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54"/>
      <c r="BJ18" s="127" t="s">
        <v>75</v>
      </c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54"/>
      <c r="CF18" s="127" t="s">
        <v>55</v>
      </c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54"/>
      <c r="DB18" s="158" t="s">
        <v>13</v>
      </c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60"/>
      <c r="FP18" s="127" t="s">
        <v>17</v>
      </c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</row>
    <row r="19" spans="1:188" ht="72.7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55"/>
      <c r="AN19" s="129"/>
      <c r="AO19" s="130"/>
      <c r="AP19" s="130"/>
      <c r="AQ19" s="130"/>
      <c r="AR19" s="130"/>
      <c r="AS19" s="155"/>
      <c r="AT19" s="129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55"/>
      <c r="BJ19" s="129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55"/>
      <c r="CF19" s="129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55"/>
      <c r="DB19" s="158" t="s">
        <v>76</v>
      </c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60"/>
      <c r="DS19" s="158" t="s">
        <v>14</v>
      </c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60"/>
      <c r="EJ19" s="158" t="s">
        <v>15</v>
      </c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60"/>
      <c r="FA19" s="158" t="s">
        <v>16</v>
      </c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60"/>
      <c r="FP19" s="129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</row>
    <row r="20" spans="1:188" ht="12" thickBot="1">
      <c r="A20" s="174">
        <v>1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5"/>
      <c r="AN20" s="74">
        <v>2</v>
      </c>
      <c r="AO20" s="118"/>
      <c r="AP20" s="118"/>
      <c r="AQ20" s="118"/>
      <c r="AR20" s="118"/>
      <c r="AS20" s="119"/>
      <c r="AT20" s="74">
        <v>3</v>
      </c>
      <c r="AU20" s="118"/>
      <c r="AV20" s="118"/>
      <c r="AW20" s="118"/>
      <c r="AX20" s="118"/>
      <c r="AY20" s="118"/>
      <c r="AZ20" s="118"/>
      <c r="BA20" s="118"/>
      <c r="BB20" s="118"/>
      <c r="BC20" s="176"/>
      <c r="BD20" s="176"/>
      <c r="BE20" s="176"/>
      <c r="BF20" s="176"/>
      <c r="BG20" s="176"/>
      <c r="BH20" s="176"/>
      <c r="BI20" s="177"/>
      <c r="BJ20" s="74">
        <v>4</v>
      </c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9"/>
      <c r="CF20" s="74">
        <v>4</v>
      </c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9"/>
      <c r="DB20" s="74">
        <v>5</v>
      </c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9"/>
      <c r="DS20" s="74">
        <v>6</v>
      </c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9"/>
      <c r="EJ20" s="74">
        <v>7</v>
      </c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9"/>
      <c r="FA20" s="74">
        <v>8</v>
      </c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9"/>
      <c r="FP20" s="74">
        <v>9</v>
      </c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</row>
    <row r="21" spans="1:188" s="3" customFormat="1" ht="15" customHeight="1">
      <c r="A21" s="153" t="s">
        <v>10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72" t="s">
        <v>19</v>
      </c>
      <c r="AO21" s="173"/>
      <c r="AP21" s="173"/>
      <c r="AQ21" s="173"/>
      <c r="AR21" s="173"/>
      <c r="AS21" s="173"/>
      <c r="AT21" s="178" t="s">
        <v>21</v>
      </c>
      <c r="AU21" s="178"/>
      <c r="AV21" s="178"/>
      <c r="AW21" s="178"/>
      <c r="AX21" s="178"/>
      <c r="AY21" s="178"/>
      <c r="AZ21" s="178"/>
      <c r="BA21" s="178"/>
      <c r="BB21" s="178"/>
      <c r="BC21" s="179"/>
      <c r="BD21" s="180"/>
      <c r="BE21" s="180"/>
      <c r="BF21" s="180"/>
      <c r="BG21" s="180"/>
      <c r="BH21" s="180"/>
      <c r="BI21" s="181"/>
      <c r="BJ21" s="157">
        <f>BJ23+BJ31</f>
        <v>41129400</v>
      </c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 t="e">
        <f>CF23+CF31</f>
        <v>#REF!</v>
      </c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>
        <f>DB23+DB31</f>
        <v>18269619.240000002</v>
      </c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>
        <f>EJ42</f>
        <v>17530561.37</v>
      </c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>
        <f>DB21+EJ21</f>
        <v>35800180.61</v>
      </c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>
        <f>BJ21+FA21</f>
        <v>76929580.61</v>
      </c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71"/>
    </row>
    <row r="22" spans="1:188" s="3" customFormat="1" ht="15" customHeight="1">
      <c r="A22" s="170" t="s">
        <v>11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68" t="s">
        <v>20</v>
      </c>
      <c r="AO22" s="169"/>
      <c r="AP22" s="169"/>
      <c r="AQ22" s="169"/>
      <c r="AR22" s="169"/>
      <c r="AS22" s="169"/>
      <c r="AT22" s="68" t="s">
        <v>22</v>
      </c>
      <c r="AU22" s="68"/>
      <c r="AV22" s="68"/>
      <c r="AW22" s="68"/>
      <c r="AX22" s="68"/>
      <c r="AY22" s="68"/>
      <c r="AZ22" s="68"/>
      <c r="BA22" s="68"/>
      <c r="BB22" s="68"/>
      <c r="BC22" s="92"/>
      <c r="BD22" s="93"/>
      <c r="BE22" s="93"/>
      <c r="BF22" s="93"/>
      <c r="BG22" s="93"/>
      <c r="BH22" s="93"/>
      <c r="BI22" s="94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3"/>
    </row>
    <row r="23" spans="1:188" s="48" customFormat="1" ht="1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3"/>
      <c r="AO23" s="39"/>
      <c r="AP23" s="39"/>
      <c r="AQ23" s="39"/>
      <c r="AR23" s="39"/>
      <c r="AS23" s="40"/>
      <c r="AT23" s="135" t="s">
        <v>24</v>
      </c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7"/>
      <c r="BJ23" s="165">
        <f>BJ24+BJ27+BJ30+BJ29+BJ26+BJ28+BJ25</f>
        <v>19842600</v>
      </c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7"/>
      <c r="CD23" s="41"/>
      <c r="CE23" s="41"/>
      <c r="CF23" s="165">
        <f>CF24+CF27+CF30+CF29+CF26+CF28</f>
        <v>0</v>
      </c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7"/>
      <c r="DB23" s="165">
        <f>DB24+DB26+DB27+DB28+DB29+DB30+DB25</f>
        <v>6207240.11</v>
      </c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7"/>
      <c r="DS23" s="44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6"/>
      <c r="EH23" s="41"/>
      <c r="EI23" s="41"/>
      <c r="EJ23" s="44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6"/>
      <c r="EY23" s="41"/>
      <c r="EZ23" s="41"/>
      <c r="FA23" s="165">
        <f aca="true" t="shared" si="0" ref="FA23:FA32">DB23</f>
        <v>6207240.11</v>
      </c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7"/>
      <c r="FP23" s="165">
        <f>CF23-FA23</f>
        <v>-6207240.11</v>
      </c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7"/>
      <c r="GB23" s="41"/>
      <c r="GC23" s="41"/>
      <c r="GD23" s="41"/>
      <c r="GE23" s="41"/>
      <c r="GF23" s="47"/>
    </row>
    <row r="24" spans="1:188" s="3" customFormat="1" ht="15" customHeight="1">
      <c r="A24" s="163" t="s">
        <v>25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4"/>
      <c r="AN24" s="17"/>
      <c r="AO24" s="18"/>
      <c r="AP24" s="18"/>
      <c r="AQ24" s="18"/>
      <c r="AR24" s="18"/>
      <c r="AS24" s="19"/>
      <c r="AT24" s="92" t="s">
        <v>50</v>
      </c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4"/>
      <c r="BJ24" s="103">
        <v>0</v>
      </c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5"/>
      <c r="CD24" s="5"/>
      <c r="CE24" s="5"/>
      <c r="CF24" s="103">
        <v>0</v>
      </c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5"/>
      <c r="DB24" s="103">
        <v>0</v>
      </c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5"/>
      <c r="DS24" s="103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5"/>
      <c r="EH24" s="5"/>
      <c r="EI24" s="5"/>
      <c r="EJ24" s="103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5"/>
      <c r="EY24" s="5"/>
      <c r="EZ24" s="5"/>
      <c r="FA24" s="103">
        <f t="shared" si="0"/>
        <v>0</v>
      </c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5"/>
      <c r="FP24" s="103">
        <f>CF24-FA24</f>
        <v>0</v>
      </c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5"/>
      <c r="GB24" s="5"/>
      <c r="GC24" s="5"/>
      <c r="GD24" s="5"/>
      <c r="GE24" s="5"/>
      <c r="GF24" s="7"/>
    </row>
    <row r="25" spans="1:188" s="3" customFormat="1" ht="15" customHeight="1">
      <c r="A25" s="163" t="s">
        <v>87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4"/>
      <c r="AN25" s="131"/>
      <c r="AO25" s="132"/>
      <c r="AP25" s="132"/>
      <c r="AQ25" s="132"/>
      <c r="AR25" s="132"/>
      <c r="AS25" s="133"/>
      <c r="AT25" s="92" t="s">
        <v>85</v>
      </c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4"/>
      <c r="BJ25" s="103">
        <v>19472400</v>
      </c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5"/>
      <c r="CD25" s="5"/>
      <c r="CE25" s="5"/>
      <c r="CF25" s="14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  <c r="DB25" s="103">
        <v>6109001</v>
      </c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5"/>
      <c r="DS25" s="103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5"/>
      <c r="EH25" s="5"/>
      <c r="EI25" s="5"/>
      <c r="EJ25" s="103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5"/>
      <c r="EY25" s="5"/>
      <c r="EZ25" s="5"/>
      <c r="FA25" s="103">
        <f>DB25</f>
        <v>6109001</v>
      </c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5"/>
      <c r="FP25" s="14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6"/>
      <c r="GB25" s="5"/>
      <c r="GC25" s="5"/>
      <c r="GD25" s="5"/>
      <c r="GE25" s="5"/>
      <c r="GF25" s="7"/>
    </row>
    <row r="26" spans="1:188" s="3" customFormat="1" ht="15" customHeight="1">
      <c r="A26" s="163" t="s">
        <v>52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4"/>
      <c r="AN26" s="17"/>
      <c r="AO26" s="18"/>
      <c r="AP26" s="18"/>
      <c r="AQ26" s="18"/>
      <c r="AR26" s="18"/>
      <c r="AS26" s="19"/>
      <c r="AT26" s="92" t="s">
        <v>62</v>
      </c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4"/>
      <c r="BJ26" s="103">
        <v>0</v>
      </c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5"/>
      <c r="CD26" s="5"/>
      <c r="CE26" s="5"/>
      <c r="CF26" s="103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5"/>
      <c r="DB26" s="103">
        <v>0</v>
      </c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5"/>
      <c r="DS26" s="103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5"/>
      <c r="EH26" s="5"/>
      <c r="EI26" s="5"/>
      <c r="EJ26" s="103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5"/>
      <c r="EY26" s="5"/>
      <c r="EZ26" s="5"/>
      <c r="FA26" s="103">
        <f t="shared" si="0"/>
        <v>0</v>
      </c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5"/>
      <c r="FP26" s="103">
        <f>CF26-FA26</f>
        <v>0</v>
      </c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5"/>
      <c r="GB26" s="5"/>
      <c r="GC26" s="5"/>
      <c r="GD26" s="5"/>
      <c r="GE26" s="5"/>
      <c r="GF26" s="7"/>
    </row>
    <row r="27" spans="1:188" s="3" customFormat="1" ht="15" customHeight="1">
      <c r="A27" s="163" t="s">
        <v>52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4"/>
      <c r="AN27" s="17"/>
      <c r="AO27" s="18"/>
      <c r="AP27" s="18"/>
      <c r="AQ27" s="18"/>
      <c r="AR27" s="18"/>
      <c r="AS27" s="19"/>
      <c r="AT27" s="92" t="s">
        <v>57</v>
      </c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4"/>
      <c r="BJ27" s="103">
        <v>0</v>
      </c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5"/>
      <c r="CD27" s="5"/>
      <c r="CE27" s="5"/>
      <c r="CF27" s="103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5"/>
      <c r="DB27" s="103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5"/>
      <c r="DS27" s="103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5"/>
      <c r="EH27" s="5"/>
      <c r="EI27" s="5"/>
      <c r="EJ27" s="103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5"/>
      <c r="EY27" s="5"/>
      <c r="EZ27" s="5"/>
      <c r="FA27" s="103">
        <f t="shared" si="0"/>
        <v>0</v>
      </c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5"/>
      <c r="FP27" s="103">
        <f>CF27-FA27</f>
        <v>0</v>
      </c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5"/>
      <c r="GB27" s="5"/>
      <c r="GC27" s="5"/>
      <c r="GD27" s="5"/>
      <c r="GE27" s="5"/>
      <c r="GF27" s="7"/>
    </row>
    <row r="28" spans="1:188" s="3" customFormat="1" ht="15" customHeight="1">
      <c r="A28" s="163" t="s">
        <v>53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4"/>
      <c r="AN28" s="17"/>
      <c r="AO28" s="18"/>
      <c r="AP28" s="18"/>
      <c r="AQ28" s="18"/>
      <c r="AR28" s="18"/>
      <c r="AS28" s="19"/>
      <c r="AT28" s="92" t="s">
        <v>65</v>
      </c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4"/>
      <c r="BJ28" s="103">
        <v>0</v>
      </c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5"/>
      <c r="CD28" s="5"/>
      <c r="CE28" s="5"/>
      <c r="CF28" s="103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5"/>
      <c r="DB28" s="103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5"/>
      <c r="DS28" s="103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5"/>
      <c r="EH28" s="5"/>
      <c r="EI28" s="5"/>
      <c r="EJ28" s="103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5"/>
      <c r="EY28" s="5"/>
      <c r="EZ28" s="5"/>
      <c r="FA28" s="103">
        <f t="shared" si="0"/>
        <v>0</v>
      </c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5"/>
      <c r="FP28" s="103">
        <f>CF28-FA28</f>
        <v>0</v>
      </c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5"/>
      <c r="GB28" s="5"/>
      <c r="GC28" s="5"/>
      <c r="GD28" s="5"/>
      <c r="GE28" s="5"/>
      <c r="GF28" s="7"/>
    </row>
    <row r="29" spans="1:188" s="3" customFormat="1" ht="15" customHeight="1">
      <c r="A29" s="163" t="s">
        <v>92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4"/>
      <c r="AN29" s="17"/>
      <c r="AO29" s="18"/>
      <c r="AP29" s="18"/>
      <c r="AQ29" s="18"/>
      <c r="AR29" s="18"/>
      <c r="AS29" s="19"/>
      <c r="AT29" s="92" t="s">
        <v>93</v>
      </c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4"/>
      <c r="BJ29" s="103">
        <v>200</v>
      </c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5"/>
      <c r="CD29" s="5"/>
      <c r="CE29" s="5"/>
      <c r="CF29" s="103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5"/>
      <c r="DB29" s="103">
        <v>200</v>
      </c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5"/>
      <c r="DS29" s="103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5"/>
      <c r="EH29" s="5"/>
      <c r="EI29" s="5"/>
      <c r="EJ29" s="103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5"/>
      <c r="EY29" s="5"/>
      <c r="EZ29" s="5"/>
      <c r="FA29" s="103">
        <f t="shared" si="0"/>
        <v>200</v>
      </c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5"/>
      <c r="FP29" s="103">
        <f>CF29-FA29</f>
        <v>-200</v>
      </c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5"/>
      <c r="GB29" s="5"/>
      <c r="GC29" s="5"/>
      <c r="GD29" s="5"/>
      <c r="GE29" s="5"/>
      <c r="GF29" s="7"/>
    </row>
    <row r="30" spans="1:188" s="3" customFormat="1" ht="15" customHeight="1">
      <c r="A30" s="163" t="s">
        <v>53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4"/>
      <c r="AN30" s="17"/>
      <c r="AO30" s="18"/>
      <c r="AP30" s="18"/>
      <c r="AQ30" s="18"/>
      <c r="AR30" s="18"/>
      <c r="AS30" s="19"/>
      <c r="AT30" s="92" t="s">
        <v>54</v>
      </c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4"/>
      <c r="BJ30" s="103">
        <v>370000</v>
      </c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5"/>
      <c r="CD30" s="5"/>
      <c r="CE30" s="5"/>
      <c r="CF30" s="103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5"/>
      <c r="DB30" s="103">
        <v>98039.11</v>
      </c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5"/>
      <c r="DS30" s="103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5"/>
      <c r="EH30" s="5"/>
      <c r="EI30" s="5"/>
      <c r="EJ30" s="103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5"/>
      <c r="EY30" s="5"/>
      <c r="EZ30" s="5"/>
      <c r="FA30" s="103">
        <f t="shared" si="0"/>
        <v>98039.11</v>
      </c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5"/>
      <c r="FP30" s="103">
        <f>CF30-FA30</f>
        <v>-98039.11</v>
      </c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5"/>
      <c r="GB30" s="5"/>
      <c r="GC30" s="5"/>
      <c r="GD30" s="5"/>
      <c r="GE30" s="5"/>
      <c r="GF30" s="7"/>
    </row>
    <row r="31" spans="1:188" s="49" customFormat="1" ht="15" customHeigh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0"/>
      <c r="AO31" s="134"/>
      <c r="AP31" s="134"/>
      <c r="AQ31" s="134"/>
      <c r="AR31" s="134"/>
      <c r="AS31" s="134"/>
      <c r="AT31" s="134" t="s">
        <v>23</v>
      </c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6"/>
      <c r="BF31" s="136"/>
      <c r="BG31" s="136"/>
      <c r="BH31" s="136"/>
      <c r="BI31" s="137"/>
      <c r="BJ31" s="71">
        <f>BJ32+BJ33+BJ35+BJ41+BJ43+BJ64+BJ85+BJ91+BJ94+BJ103+BJ34+BJ36+BJ39+BJ40+BJ37+EK36</f>
        <v>21286800</v>
      </c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 t="e">
        <f>#REF!+#REF!+#REF!</f>
        <v>#REF!</v>
      </c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189">
        <f>DB32+DB33+DB35+DB41+DB43+DB64+DB85+DB90+DB103+DB34+DB36+DB39+DB40+DB37+DB38</f>
        <v>12062379.13</v>
      </c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189">
        <f>DB31</f>
        <v>12062379.13</v>
      </c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>
        <f>BJ31+FA31</f>
        <v>33349179.130000003</v>
      </c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162"/>
    </row>
    <row r="32" spans="1:188" s="65" customFormat="1" ht="15" customHeight="1">
      <c r="A32" s="142" t="s">
        <v>26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3"/>
      <c r="AN32" s="139"/>
      <c r="AO32" s="93"/>
      <c r="AP32" s="93"/>
      <c r="AQ32" s="93"/>
      <c r="AR32" s="93"/>
      <c r="AS32" s="94"/>
      <c r="AT32" s="114" t="s">
        <v>97</v>
      </c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6"/>
      <c r="BJ32" s="100">
        <v>880700</v>
      </c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2"/>
      <c r="CD32" s="5"/>
      <c r="CE32" s="5"/>
      <c r="CF32" s="100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2"/>
      <c r="DB32" s="100">
        <v>737574.73</v>
      </c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2"/>
      <c r="DS32" s="103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5"/>
      <c r="EH32" s="5"/>
      <c r="EI32" s="5"/>
      <c r="EJ32" s="103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5"/>
      <c r="EY32" s="5"/>
      <c r="EZ32" s="5"/>
      <c r="FA32" s="103">
        <f t="shared" si="0"/>
        <v>737574.73</v>
      </c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5"/>
      <c r="FP32" s="103">
        <f>BJ32-FA32</f>
        <v>143125.27000000002</v>
      </c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5"/>
      <c r="GB32" s="5"/>
      <c r="GC32" s="5"/>
      <c r="GD32" s="5"/>
      <c r="GE32" s="5"/>
      <c r="GF32" s="7"/>
    </row>
    <row r="33" spans="1:188" s="65" customFormat="1" ht="15" customHeight="1">
      <c r="A33" s="140" t="s">
        <v>51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1"/>
      <c r="AN33" s="24"/>
      <c r="AO33" s="22"/>
      <c r="AP33" s="22"/>
      <c r="AQ33" s="22"/>
      <c r="AR33" s="22"/>
      <c r="AS33" s="23"/>
      <c r="AT33" s="114" t="s">
        <v>98</v>
      </c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6"/>
      <c r="BJ33" s="100">
        <v>698900</v>
      </c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5"/>
      <c r="CE33" s="16"/>
      <c r="CF33" s="100">
        <v>0</v>
      </c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2"/>
      <c r="DB33" s="100">
        <v>721270.6</v>
      </c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2"/>
      <c r="DS33" s="103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5"/>
      <c r="EH33" s="15"/>
      <c r="EI33" s="16"/>
      <c r="EJ33" s="103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5"/>
      <c r="EY33" s="15"/>
      <c r="EZ33" s="16"/>
      <c r="FA33" s="100">
        <f aca="true" t="shared" si="1" ref="FA33:FA41">DB33</f>
        <v>721270.6</v>
      </c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2"/>
      <c r="FP33" s="103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5"/>
      <c r="GC33" s="15"/>
      <c r="GD33" s="15"/>
      <c r="GE33" s="15"/>
      <c r="GF33" s="56"/>
    </row>
    <row r="34" spans="1:188" s="65" customFormat="1" ht="15" customHeight="1">
      <c r="A34" s="142" t="s">
        <v>94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3"/>
      <c r="AN34" s="139"/>
      <c r="AO34" s="93"/>
      <c r="AP34" s="93"/>
      <c r="AQ34" s="93"/>
      <c r="AR34" s="93"/>
      <c r="AS34" s="94"/>
      <c r="AT34" s="114" t="s">
        <v>95</v>
      </c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6"/>
      <c r="BJ34" s="100">
        <v>24400</v>
      </c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5"/>
      <c r="CE34" s="16"/>
      <c r="CF34" s="8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10"/>
      <c r="DB34" s="100">
        <v>67478.75</v>
      </c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2"/>
      <c r="DS34" s="103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5"/>
      <c r="EH34" s="15"/>
      <c r="EI34" s="16"/>
      <c r="EJ34" s="103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5"/>
      <c r="EY34" s="15"/>
      <c r="EZ34" s="16"/>
      <c r="FA34" s="100">
        <f t="shared" si="1"/>
        <v>67478.75</v>
      </c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2"/>
      <c r="FP34" s="103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5"/>
      <c r="GC34" s="15"/>
      <c r="GD34" s="15"/>
      <c r="GE34" s="15"/>
      <c r="GF34" s="56"/>
    </row>
    <row r="35" spans="1:188" s="65" customFormat="1" ht="15" customHeight="1">
      <c r="A35" s="69" t="s">
        <v>89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70"/>
      <c r="AN35" s="24"/>
      <c r="AO35" s="22"/>
      <c r="AP35" s="22"/>
      <c r="AQ35" s="22"/>
      <c r="AR35" s="22"/>
      <c r="AS35" s="23"/>
      <c r="AT35" s="114" t="s">
        <v>90</v>
      </c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6"/>
      <c r="BJ35" s="100">
        <v>147000</v>
      </c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5"/>
      <c r="CE35" s="16"/>
      <c r="CF35" s="100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2"/>
      <c r="DB35" s="100">
        <v>145150.57</v>
      </c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2"/>
      <c r="DS35" s="103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5"/>
      <c r="EH35" s="15"/>
      <c r="EI35" s="16"/>
      <c r="EJ35" s="103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5"/>
      <c r="EY35" s="15"/>
      <c r="EZ35" s="16"/>
      <c r="FA35" s="100">
        <f t="shared" si="1"/>
        <v>145150.57</v>
      </c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2"/>
      <c r="FP35" s="103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5"/>
      <c r="GC35" s="15"/>
      <c r="GD35" s="15"/>
      <c r="GE35" s="15"/>
      <c r="GF35" s="56"/>
    </row>
    <row r="36" spans="1:188" s="65" customFormat="1" ht="39.75" customHeight="1">
      <c r="A36" s="69" t="s">
        <v>137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70"/>
      <c r="AN36" s="24"/>
      <c r="AO36" s="22"/>
      <c r="AP36" s="22"/>
      <c r="AQ36" s="22"/>
      <c r="AR36" s="22"/>
      <c r="AS36" s="23"/>
      <c r="AT36" s="114" t="s">
        <v>138</v>
      </c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6"/>
      <c r="BJ36" s="100">
        <v>21000</v>
      </c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5"/>
      <c r="CE36" s="16"/>
      <c r="CF36" s="8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10"/>
      <c r="DB36" s="100">
        <v>21000</v>
      </c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2"/>
      <c r="DS36" s="14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6"/>
      <c r="EH36" s="15"/>
      <c r="EI36" s="16"/>
      <c r="EJ36" s="14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6"/>
      <c r="EY36" s="15"/>
      <c r="EZ36" s="16"/>
      <c r="FA36" s="100">
        <f t="shared" si="1"/>
        <v>21000</v>
      </c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2"/>
      <c r="FP36" s="14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56"/>
    </row>
    <row r="37" spans="1:188" s="65" customFormat="1" ht="29.25" customHeight="1">
      <c r="A37" s="69" t="s">
        <v>135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70"/>
      <c r="AN37" s="24"/>
      <c r="AO37" s="22"/>
      <c r="AP37" s="22"/>
      <c r="AQ37" s="22"/>
      <c r="AR37" s="22"/>
      <c r="AS37" s="23"/>
      <c r="AT37" s="114" t="s">
        <v>134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6"/>
      <c r="BJ37" s="100">
        <v>6000</v>
      </c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5"/>
      <c r="CE37" s="16"/>
      <c r="CF37" s="8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10"/>
      <c r="DB37" s="100">
        <v>9800</v>
      </c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2"/>
      <c r="DS37" s="14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6"/>
      <c r="EH37" s="15"/>
      <c r="EI37" s="16"/>
      <c r="EJ37" s="14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6"/>
      <c r="EY37" s="15"/>
      <c r="EZ37" s="16"/>
      <c r="FA37" s="100">
        <f t="shared" si="1"/>
        <v>9800</v>
      </c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2"/>
      <c r="FP37" s="14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56"/>
    </row>
    <row r="38" spans="1:188" s="65" customFormat="1" ht="29.25" customHeight="1">
      <c r="A38" s="193" t="s">
        <v>145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4"/>
      <c r="AN38" s="24"/>
      <c r="AO38" s="22"/>
      <c r="AP38" s="22"/>
      <c r="AQ38" s="22"/>
      <c r="AR38" s="22"/>
      <c r="AS38" s="23"/>
      <c r="AT38" s="114" t="s">
        <v>146</v>
      </c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6"/>
      <c r="BJ38" s="100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5"/>
      <c r="CE38" s="16"/>
      <c r="CF38" s="8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10"/>
      <c r="DB38" s="100">
        <v>25185.92</v>
      </c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2"/>
      <c r="DS38" s="14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6"/>
      <c r="EH38" s="15"/>
      <c r="EI38" s="16"/>
      <c r="EJ38" s="14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6"/>
      <c r="EY38" s="15"/>
      <c r="EZ38" s="16"/>
      <c r="FA38" s="8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10"/>
      <c r="FP38" s="14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56"/>
    </row>
    <row r="39" spans="1:188" s="65" customFormat="1" ht="15.75" customHeight="1">
      <c r="A39" s="69" t="s">
        <v>127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70"/>
      <c r="AN39" s="24"/>
      <c r="AO39" s="22"/>
      <c r="AP39" s="22"/>
      <c r="AQ39" s="22"/>
      <c r="AR39" s="22"/>
      <c r="AS39" s="23"/>
      <c r="AT39" s="114" t="s">
        <v>128</v>
      </c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6"/>
      <c r="BJ39" s="100">
        <v>108800</v>
      </c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5"/>
      <c r="CE39" s="16"/>
      <c r="CF39" s="8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10"/>
      <c r="DB39" s="100">
        <v>108800</v>
      </c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2"/>
      <c r="DS39" s="14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6"/>
      <c r="EH39" s="15"/>
      <c r="EI39" s="16"/>
      <c r="EJ39" s="14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6"/>
      <c r="EY39" s="15"/>
      <c r="EZ39" s="16"/>
      <c r="FA39" s="100">
        <f t="shared" si="1"/>
        <v>108800</v>
      </c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2"/>
      <c r="FP39" s="14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56"/>
    </row>
    <row r="40" spans="1:188" s="65" customFormat="1" ht="15.75" customHeight="1">
      <c r="A40" s="69" t="s">
        <v>126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70"/>
      <c r="AN40" s="24"/>
      <c r="AO40" s="22"/>
      <c r="AP40" s="22"/>
      <c r="AQ40" s="22"/>
      <c r="AR40" s="22"/>
      <c r="AS40" s="23"/>
      <c r="AT40" s="114" t="s">
        <v>99</v>
      </c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6"/>
      <c r="BJ40" s="100">
        <v>14700</v>
      </c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5"/>
      <c r="CE40" s="16"/>
      <c r="CF40" s="100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2"/>
      <c r="DB40" s="100">
        <v>14721.94</v>
      </c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2"/>
      <c r="DS40" s="103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5"/>
      <c r="EH40" s="15"/>
      <c r="EI40" s="16"/>
      <c r="EJ40" s="103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5"/>
      <c r="EY40" s="15"/>
      <c r="EZ40" s="16"/>
      <c r="FA40" s="100">
        <f t="shared" si="1"/>
        <v>14721.94</v>
      </c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2"/>
      <c r="FP40" s="14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56"/>
    </row>
    <row r="41" spans="1:188" s="65" customFormat="1" ht="42" customHeight="1">
      <c r="A41" s="69" t="s">
        <v>139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70"/>
      <c r="AN41" s="24"/>
      <c r="AO41" s="22"/>
      <c r="AP41" s="22"/>
      <c r="AQ41" s="22"/>
      <c r="AR41" s="22"/>
      <c r="AS41" s="23"/>
      <c r="AT41" s="114" t="s">
        <v>140</v>
      </c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6"/>
      <c r="BJ41" s="100">
        <v>28000</v>
      </c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5"/>
      <c r="CE41" s="16"/>
      <c r="CF41" s="100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2"/>
      <c r="DB41" s="100">
        <v>35000</v>
      </c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2"/>
      <c r="DS41" s="103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5"/>
      <c r="EH41" s="15"/>
      <c r="EI41" s="16"/>
      <c r="EJ41" s="103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5"/>
      <c r="EY41" s="15"/>
      <c r="EZ41" s="16"/>
      <c r="FA41" s="100">
        <f t="shared" si="1"/>
        <v>35000</v>
      </c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2"/>
      <c r="FP41" s="103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5"/>
      <c r="GC41" s="15"/>
      <c r="GD41" s="15"/>
      <c r="GE41" s="15"/>
      <c r="GF41" s="56"/>
    </row>
    <row r="42" spans="1:188" s="65" customFormat="1" ht="24" customHeight="1">
      <c r="A42" s="69" t="s">
        <v>141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70"/>
      <c r="AN42" s="24"/>
      <c r="AO42" s="22"/>
      <c r="AP42" s="22"/>
      <c r="AQ42" s="22"/>
      <c r="AR42" s="22"/>
      <c r="AS42" s="23"/>
      <c r="AT42" s="114" t="s">
        <v>142</v>
      </c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6"/>
      <c r="BJ42" s="8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15"/>
      <c r="CE42" s="16"/>
      <c r="CF42" s="8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10"/>
      <c r="DB42" s="8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10"/>
      <c r="DS42" s="14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6"/>
      <c r="EH42" s="15"/>
      <c r="EI42" s="16"/>
      <c r="EJ42" s="103">
        <v>17530561.37</v>
      </c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5"/>
      <c r="EY42" s="15"/>
      <c r="EZ42" s="16"/>
      <c r="FA42" s="100">
        <f>EJ42</f>
        <v>17530561.37</v>
      </c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2"/>
      <c r="FP42" s="14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56"/>
    </row>
    <row r="43" spans="1:188" s="31" customFormat="1" ht="15" customHeight="1">
      <c r="A43" s="82" t="s">
        <v>27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3"/>
      <c r="AN43" s="138"/>
      <c r="AO43" s="96"/>
      <c r="AP43" s="96"/>
      <c r="AQ43" s="96"/>
      <c r="AR43" s="96"/>
      <c r="AS43" s="97"/>
      <c r="AT43" s="77" t="s">
        <v>100</v>
      </c>
      <c r="AU43" s="77"/>
      <c r="AV43" s="77"/>
      <c r="AW43" s="77"/>
      <c r="AX43" s="77"/>
      <c r="AY43" s="77"/>
      <c r="AZ43" s="77"/>
      <c r="BA43" s="77"/>
      <c r="BB43" s="77"/>
      <c r="BC43" s="95"/>
      <c r="BD43" s="96"/>
      <c r="BE43" s="96"/>
      <c r="BF43" s="96"/>
      <c r="BG43" s="96"/>
      <c r="BH43" s="96"/>
      <c r="BI43" s="97"/>
      <c r="BJ43" s="107">
        <f>BJ44+BJ52</f>
        <v>10648000</v>
      </c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9"/>
      <c r="CD43" s="28"/>
      <c r="CE43" s="28"/>
      <c r="CF43" s="107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9"/>
      <c r="DB43" s="192">
        <f>DB44+DB52+DB56</f>
        <v>6285453.44</v>
      </c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9"/>
      <c r="DS43" s="107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9"/>
      <c r="EH43" s="28"/>
      <c r="EI43" s="28"/>
      <c r="EJ43" s="107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9"/>
      <c r="EY43" s="28"/>
      <c r="EZ43" s="28"/>
      <c r="FA43" s="107">
        <f aca="true" t="shared" si="2" ref="FA43:FA50">DB43</f>
        <v>6285453.44</v>
      </c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9"/>
      <c r="FP43" s="107">
        <f>CF43-FA43</f>
        <v>-6285453.44</v>
      </c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9"/>
      <c r="GB43" s="28"/>
      <c r="GC43" s="28"/>
      <c r="GD43" s="28"/>
      <c r="GE43" s="28"/>
      <c r="GF43" s="29"/>
    </row>
    <row r="44" spans="1:188" s="38" customFormat="1" ht="1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24"/>
      <c r="AO44" s="22"/>
      <c r="AP44" s="22"/>
      <c r="AQ44" s="22"/>
      <c r="AR44" s="22"/>
      <c r="AS44" s="23"/>
      <c r="AT44" s="68" t="s">
        <v>101</v>
      </c>
      <c r="AU44" s="68"/>
      <c r="AV44" s="68"/>
      <c r="AW44" s="68"/>
      <c r="AX44" s="68"/>
      <c r="AY44" s="68"/>
      <c r="AZ44" s="68"/>
      <c r="BA44" s="68"/>
      <c r="BB44" s="68"/>
      <c r="BC44" s="92"/>
      <c r="BD44" s="93"/>
      <c r="BE44" s="93"/>
      <c r="BF44" s="93"/>
      <c r="BG44" s="93"/>
      <c r="BH44" s="93"/>
      <c r="BI44" s="94"/>
      <c r="BJ44" s="103">
        <v>10608000</v>
      </c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5"/>
      <c r="CD44" s="5"/>
      <c r="CE44" s="5"/>
      <c r="CF44" s="14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6"/>
      <c r="DB44" s="88">
        <f>DB45+DB46+DB48+DB49+DB50+DB51+DB47</f>
        <v>6219791.86</v>
      </c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5"/>
      <c r="DS44" s="14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6"/>
      <c r="EH44" s="5"/>
      <c r="EI44" s="5"/>
      <c r="EJ44" s="14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6"/>
      <c r="EY44" s="5"/>
      <c r="EZ44" s="5"/>
      <c r="FA44" s="103">
        <f>DB44</f>
        <v>6219791.86</v>
      </c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5"/>
      <c r="FP44" s="103">
        <f>BJ44-FA44</f>
        <v>4388208.14</v>
      </c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5"/>
      <c r="GB44" s="5"/>
      <c r="GC44" s="5"/>
      <c r="GD44" s="5"/>
      <c r="GE44" s="5"/>
      <c r="GF44" s="7"/>
    </row>
    <row r="45" spans="1:188" s="38" customFormat="1" ht="1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24"/>
      <c r="AO45" s="22"/>
      <c r="AP45" s="22"/>
      <c r="AQ45" s="22"/>
      <c r="AR45" s="22"/>
      <c r="AS45" s="23"/>
      <c r="AT45" s="114" t="s">
        <v>46</v>
      </c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6"/>
      <c r="BJ45" s="14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6"/>
      <c r="CD45" s="5"/>
      <c r="CE45" s="5"/>
      <c r="CF45" s="103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5"/>
      <c r="DB45" s="100">
        <v>6164327.16</v>
      </c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2"/>
      <c r="DS45" s="14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6"/>
      <c r="EH45" s="5"/>
      <c r="EI45" s="5"/>
      <c r="EJ45" s="14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6"/>
      <c r="EY45" s="5"/>
      <c r="EZ45" s="5"/>
      <c r="FA45" s="106">
        <f t="shared" si="2"/>
        <v>6164327.16</v>
      </c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3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5"/>
      <c r="GB45" s="5"/>
      <c r="GC45" s="5"/>
      <c r="GD45" s="5"/>
      <c r="GE45" s="5"/>
      <c r="GF45" s="7"/>
    </row>
    <row r="46" spans="1:188" s="38" customFormat="1" ht="1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24"/>
      <c r="AO46" s="22"/>
      <c r="AP46" s="22"/>
      <c r="AQ46" s="22"/>
      <c r="AR46" s="22"/>
      <c r="AS46" s="23"/>
      <c r="AT46" s="113" t="s">
        <v>117</v>
      </c>
      <c r="AU46" s="113"/>
      <c r="AV46" s="113"/>
      <c r="AW46" s="113"/>
      <c r="AX46" s="113"/>
      <c r="AY46" s="113"/>
      <c r="AZ46" s="113"/>
      <c r="BA46" s="113"/>
      <c r="BB46" s="113"/>
      <c r="BC46" s="114"/>
      <c r="BD46" s="115"/>
      <c r="BE46" s="115"/>
      <c r="BF46" s="115"/>
      <c r="BG46" s="115"/>
      <c r="BH46" s="115"/>
      <c r="BI46" s="116"/>
      <c r="BJ46" s="14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6"/>
      <c r="CD46" s="5"/>
      <c r="CE46" s="5"/>
      <c r="CF46" s="103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5"/>
      <c r="DB46" s="100">
        <v>72869.08</v>
      </c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2"/>
      <c r="DS46" s="14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6"/>
      <c r="EH46" s="5"/>
      <c r="EI46" s="5"/>
      <c r="EJ46" s="14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6"/>
      <c r="EY46" s="5"/>
      <c r="EZ46" s="5"/>
      <c r="FA46" s="106">
        <f>DB46</f>
        <v>72869.08</v>
      </c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3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5"/>
      <c r="GB46" s="5"/>
      <c r="GC46" s="5"/>
      <c r="GD46" s="5"/>
      <c r="GE46" s="5"/>
      <c r="GF46" s="7"/>
    </row>
    <row r="47" spans="1:188" s="38" customFormat="1" ht="1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24"/>
      <c r="AO47" s="22"/>
      <c r="AP47" s="22"/>
      <c r="AQ47" s="22"/>
      <c r="AR47" s="22"/>
      <c r="AS47" s="23"/>
      <c r="AT47" s="113" t="s">
        <v>102</v>
      </c>
      <c r="AU47" s="113"/>
      <c r="AV47" s="113"/>
      <c r="AW47" s="113"/>
      <c r="AX47" s="113"/>
      <c r="AY47" s="113"/>
      <c r="AZ47" s="113"/>
      <c r="BA47" s="113"/>
      <c r="BB47" s="113"/>
      <c r="BC47" s="114"/>
      <c r="BD47" s="115"/>
      <c r="BE47" s="115"/>
      <c r="BF47" s="115"/>
      <c r="BG47" s="115"/>
      <c r="BH47" s="115"/>
      <c r="BI47" s="116"/>
      <c r="BJ47" s="14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6"/>
      <c r="CD47" s="5"/>
      <c r="CE47" s="5"/>
      <c r="CF47" s="14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  <c r="DB47" s="100">
        <v>-17404.39</v>
      </c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2"/>
      <c r="DS47" s="14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6"/>
      <c r="EH47" s="5"/>
      <c r="EI47" s="5"/>
      <c r="EJ47" s="14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6"/>
      <c r="EY47" s="5"/>
      <c r="EZ47" s="5"/>
      <c r="FA47" s="100">
        <f>DB47</f>
        <v>-17404.39</v>
      </c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2"/>
      <c r="FP47" s="14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6"/>
      <c r="GB47" s="5"/>
      <c r="GC47" s="5"/>
      <c r="GD47" s="5"/>
      <c r="GE47" s="5"/>
      <c r="GF47" s="7"/>
    </row>
    <row r="48" spans="1:188" ht="1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78"/>
      <c r="AO48" s="113"/>
      <c r="AP48" s="113"/>
      <c r="AQ48" s="113"/>
      <c r="AR48" s="113"/>
      <c r="AS48" s="113"/>
      <c r="AT48" s="113" t="s">
        <v>122</v>
      </c>
      <c r="AU48" s="113"/>
      <c r="AV48" s="113"/>
      <c r="AW48" s="113"/>
      <c r="AX48" s="113"/>
      <c r="AY48" s="113"/>
      <c r="AZ48" s="113"/>
      <c r="BA48" s="113"/>
      <c r="BB48" s="113"/>
      <c r="BC48" s="114"/>
      <c r="BD48" s="115"/>
      <c r="BE48" s="115"/>
      <c r="BF48" s="115"/>
      <c r="BG48" s="115"/>
      <c r="BH48" s="115"/>
      <c r="BI48" s="11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>
        <v>0.01</v>
      </c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>
        <f t="shared" si="2"/>
        <v>0.01</v>
      </c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91"/>
    </row>
    <row r="49" spans="1:188" ht="1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78"/>
      <c r="AO49" s="113"/>
      <c r="AP49" s="113"/>
      <c r="AQ49" s="113"/>
      <c r="AR49" s="113"/>
      <c r="AS49" s="113"/>
      <c r="AT49" s="114" t="s">
        <v>46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>
        <f t="shared" si="2"/>
        <v>0</v>
      </c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91"/>
    </row>
    <row r="50" spans="1:188" ht="1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67"/>
      <c r="AO50" s="115"/>
      <c r="AP50" s="115"/>
      <c r="AQ50" s="115"/>
      <c r="AR50" s="115"/>
      <c r="AS50" s="116"/>
      <c r="AT50" s="113" t="s">
        <v>102</v>
      </c>
      <c r="AU50" s="113"/>
      <c r="AV50" s="113"/>
      <c r="AW50" s="113"/>
      <c r="AX50" s="113"/>
      <c r="AY50" s="113"/>
      <c r="AZ50" s="113"/>
      <c r="BA50" s="113"/>
      <c r="BB50" s="113"/>
      <c r="BC50" s="114"/>
      <c r="BD50" s="115"/>
      <c r="BE50" s="115"/>
      <c r="BF50" s="115"/>
      <c r="BG50" s="115"/>
      <c r="BH50" s="115"/>
      <c r="BI50" s="116"/>
      <c r="BJ50" s="100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2"/>
      <c r="CD50" s="4"/>
      <c r="CE50" s="4"/>
      <c r="CF50" s="100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2"/>
      <c r="DB50" s="117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7"/>
      <c r="DS50" s="100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2"/>
      <c r="EH50" s="4"/>
      <c r="EI50" s="4"/>
      <c r="EJ50" s="100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2"/>
      <c r="EY50" s="4"/>
      <c r="EZ50" s="4"/>
      <c r="FA50" s="100">
        <f t="shared" si="2"/>
        <v>0</v>
      </c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2"/>
      <c r="FP50" s="100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2"/>
      <c r="GB50" s="4"/>
      <c r="GC50" s="4"/>
      <c r="GD50" s="4"/>
      <c r="GE50" s="4"/>
      <c r="GF50" s="6"/>
    </row>
    <row r="51" spans="1:188" ht="1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11"/>
      <c r="AO51" s="12"/>
      <c r="AP51" s="12"/>
      <c r="AQ51" s="12"/>
      <c r="AR51" s="12"/>
      <c r="AS51" s="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4"/>
      <c r="BD51" s="115"/>
      <c r="BE51" s="115"/>
      <c r="BF51" s="115"/>
      <c r="BG51" s="115"/>
      <c r="BH51" s="115"/>
      <c r="BI51" s="116"/>
      <c r="BJ51" s="100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2"/>
      <c r="CD51" s="4"/>
      <c r="CE51" s="4"/>
      <c r="CF51" s="100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2"/>
      <c r="DB51" s="117">
        <v>0</v>
      </c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7"/>
      <c r="DS51" s="8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10"/>
      <c r="EH51" s="4"/>
      <c r="EI51" s="4"/>
      <c r="EJ51" s="8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10"/>
      <c r="EY51" s="4"/>
      <c r="EZ51" s="4"/>
      <c r="FA51" s="117">
        <f>DB51</f>
        <v>0</v>
      </c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2"/>
      <c r="FP51" s="117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2"/>
      <c r="GB51" s="4"/>
      <c r="GC51" s="4"/>
      <c r="GD51" s="4"/>
      <c r="GE51" s="4"/>
      <c r="GF51" s="6"/>
    </row>
    <row r="52" spans="1:188" s="38" customFormat="1" ht="1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24"/>
      <c r="AO52" s="22"/>
      <c r="AP52" s="22"/>
      <c r="AQ52" s="22"/>
      <c r="AR52" s="22"/>
      <c r="AS52" s="23"/>
      <c r="AT52" s="68" t="s">
        <v>83</v>
      </c>
      <c r="AU52" s="68"/>
      <c r="AV52" s="68"/>
      <c r="AW52" s="68"/>
      <c r="AX52" s="68"/>
      <c r="AY52" s="68"/>
      <c r="AZ52" s="68"/>
      <c r="BA52" s="68"/>
      <c r="BB52" s="68"/>
      <c r="BC52" s="92"/>
      <c r="BD52" s="93"/>
      <c r="BE52" s="93"/>
      <c r="BF52" s="93"/>
      <c r="BG52" s="93"/>
      <c r="BH52" s="93"/>
      <c r="BI52" s="94"/>
      <c r="BJ52" s="103">
        <v>40000</v>
      </c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5"/>
      <c r="CD52" s="5"/>
      <c r="CE52" s="5"/>
      <c r="CF52" s="14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  <c r="DB52" s="88">
        <f>DB53+DB54+DB55</f>
        <v>15124.28</v>
      </c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90"/>
      <c r="DS52" s="14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6"/>
      <c r="EH52" s="5"/>
      <c r="EI52" s="5"/>
      <c r="EJ52" s="14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6"/>
      <c r="EY52" s="5"/>
      <c r="EZ52" s="5"/>
      <c r="FA52" s="88">
        <f>DB52</f>
        <v>15124.28</v>
      </c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90"/>
      <c r="FP52" s="88">
        <f>BJ52-FA52</f>
        <v>24875.72</v>
      </c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90"/>
      <c r="GB52" s="5"/>
      <c r="GC52" s="5"/>
      <c r="GD52" s="5"/>
      <c r="GE52" s="5"/>
      <c r="GF52" s="7"/>
    </row>
    <row r="53" spans="1:188" ht="1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78"/>
      <c r="AO53" s="113"/>
      <c r="AP53" s="113"/>
      <c r="AQ53" s="113"/>
      <c r="AR53" s="113"/>
      <c r="AS53" s="113"/>
      <c r="AT53" s="113" t="s">
        <v>104</v>
      </c>
      <c r="AU53" s="113"/>
      <c r="AV53" s="113"/>
      <c r="AW53" s="113"/>
      <c r="AX53" s="113"/>
      <c r="AY53" s="113"/>
      <c r="AZ53" s="113"/>
      <c r="BA53" s="113"/>
      <c r="BB53" s="113"/>
      <c r="BC53" s="114"/>
      <c r="BD53" s="115"/>
      <c r="BE53" s="115"/>
      <c r="BF53" s="115"/>
      <c r="BG53" s="115"/>
      <c r="BH53" s="115"/>
      <c r="BI53" s="11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>
        <v>1187.59</v>
      </c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>
        <f aca="true" t="shared" si="3" ref="FA53:FA63">DB53</f>
        <v>1187.59</v>
      </c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91"/>
    </row>
    <row r="54" spans="1:188" ht="1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78"/>
      <c r="AO54" s="113"/>
      <c r="AP54" s="113"/>
      <c r="AQ54" s="113"/>
      <c r="AR54" s="113"/>
      <c r="AS54" s="113"/>
      <c r="AT54" s="113" t="s">
        <v>103</v>
      </c>
      <c r="AU54" s="113"/>
      <c r="AV54" s="113"/>
      <c r="AW54" s="113"/>
      <c r="AX54" s="113"/>
      <c r="AY54" s="113"/>
      <c r="AZ54" s="113"/>
      <c r="BA54" s="113"/>
      <c r="BB54" s="113"/>
      <c r="BC54" s="114"/>
      <c r="BD54" s="115"/>
      <c r="BE54" s="115"/>
      <c r="BF54" s="115"/>
      <c r="BG54" s="115"/>
      <c r="BH54" s="115"/>
      <c r="BI54" s="11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>
        <v>13936.69</v>
      </c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>
        <f t="shared" si="3"/>
        <v>13936.69</v>
      </c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91"/>
    </row>
    <row r="55" spans="1:188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11"/>
      <c r="AO55" s="12"/>
      <c r="AP55" s="12"/>
      <c r="AQ55" s="12"/>
      <c r="AR55" s="12"/>
      <c r="AS55" s="13"/>
      <c r="AT55" s="113" t="s">
        <v>47</v>
      </c>
      <c r="AU55" s="113"/>
      <c r="AV55" s="113"/>
      <c r="AW55" s="113"/>
      <c r="AX55" s="113"/>
      <c r="AY55" s="113"/>
      <c r="AZ55" s="113"/>
      <c r="BA55" s="113"/>
      <c r="BB55" s="113"/>
      <c r="BC55" s="114"/>
      <c r="BD55" s="115"/>
      <c r="BE55" s="115"/>
      <c r="BF55" s="115"/>
      <c r="BG55" s="115"/>
      <c r="BH55" s="115"/>
      <c r="BI55" s="116"/>
      <c r="BJ55" s="8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10"/>
      <c r="CD55" s="4"/>
      <c r="CE55" s="4"/>
      <c r="CF55" s="100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2"/>
      <c r="DB55" s="100">
        <v>0</v>
      </c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2"/>
      <c r="DS55" s="8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10"/>
      <c r="EH55" s="4"/>
      <c r="EI55" s="4"/>
      <c r="EJ55" s="8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10"/>
      <c r="EY55" s="4"/>
      <c r="EZ55" s="4"/>
      <c r="FA55" s="100">
        <f t="shared" si="3"/>
        <v>0</v>
      </c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2"/>
      <c r="FP55" s="100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2"/>
      <c r="GB55" s="4"/>
      <c r="GC55" s="4"/>
      <c r="GD55" s="4"/>
      <c r="GE55" s="4"/>
      <c r="GF55" s="6"/>
    </row>
    <row r="56" spans="1:188" ht="1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11"/>
      <c r="AO56" s="12"/>
      <c r="AP56" s="12"/>
      <c r="AQ56" s="12"/>
      <c r="AR56" s="12"/>
      <c r="AS56" s="13"/>
      <c r="AT56" s="68" t="s">
        <v>118</v>
      </c>
      <c r="AU56" s="68"/>
      <c r="AV56" s="68"/>
      <c r="AW56" s="68"/>
      <c r="AX56" s="68"/>
      <c r="AY56" s="68"/>
      <c r="AZ56" s="68"/>
      <c r="BA56" s="68"/>
      <c r="BB56" s="68"/>
      <c r="BC56" s="92"/>
      <c r="BD56" s="93"/>
      <c r="BE56" s="93"/>
      <c r="BF56" s="93"/>
      <c r="BG56" s="93"/>
      <c r="BH56" s="93"/>
      <c r="BI56" s="94"/>
      <c r="BJ56" s="14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6"/>
      <c r="CD56" s="5"/>
      <c r="CE56" s="5"/>
      <c r="CF56" s="103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5"/>
      <c r="DB56" s="103">
        <f>DB57+DB58+DB59</f>
        <v>50537.299999999996</v>
      </c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8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10"/>
      <c r="EH56" s="4"/>
      <c r="EI56" s="4"/>
      <c r="EJ56" s="8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10"/>
      <c r="EY56" s="4"/>
      <c r="EZ56" s="4"/>
      <c r="FA56" s="100">
        <f>DB56</f>
        <v>50537.299999999996</v>
      </c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2"/>
      <c r="FP56" s="100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2"/>
      <c r="GB56" s="4"/>
      <c r="GC56" s="4"/>
      <c r="GD56" s="4"/>
      <c r="GE56" s="4"/>
      <c r="GF56" s="6"/>
    </row>
    <row r="57" spans="1:188" ht="1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11"/>
      <c r="AO57" s="12"/>
      <c r="AP57" s="12"/>
      <c r="AQ57" s="12"/>
      <c r="AR57" s="12"/>
      <c r="AS57" s="13"/>
      <c r="AT57" s="113" t="s">
        <v>60</v>
      </c>
      <c r="AU57" s="113"/>
      <c r="AV57" s="113"/>
      <c r="AW57" s="113"/>
      <c r="AX57" s="113"/>
      <c r="AY57" s="113"/>
      <c r="AZ57" s="113"/>
      <c r="BA57" s="113"/>
      <c r="BB57" s="113"/>
      <c r="BC57" s="114"/>
      <c r="BD57" s="115"/>
      <c r="BE57" s="115"/>
      <c r="BF57" s="115"/>
      <c r="BG57" s="115"/>
      <c r="BH57" s="115"/>
      <c r="BI57" s="116"/>
      <c r="BJ57" s="14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6"/>
      <c r="CD57" s="5"/>
      <c r="CE57" s="5"/>
      <c r="CF57" s="14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  <c r="DB57" s="100">
        <v>50107.6</v>
      </c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2"/>
      <c r="DS57" s="8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10"/>
      <c r="EH57" s="4"/>
      <c r="EI57" s="4"/>
      <c r="EJ57" s="8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10"/>
      <c r="EY57" s="4"/>
      <c r="EZ57" s="4"/>
      <c r="FA57" s="8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10"/>
      <c r="FP57" s="8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10"/>
      <c r="GB57" s="4"/>
      <c r="GC57" s="4"/>
      <c r="GD57" s="4"/>
      <c r="GE57" s="4"/>
      <c r="GF57" s="6"/>
    </row>
    <row r="58" spans="1:188" ht="1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11"/>
      <c r="AO58" s="12"/>
      <c r="AP58" s="12"/>
      <c r="AQ58" s="12"/>
      <c r="AR58" s="12"/>
      <c r="AS58" s="13"/>
      <c r="AT58" s="113" t="s">
        <v>119</v>
      </c>
      <c r="AU58" s="113"/>
      <c r="AV58" s="113"/>
      <c r="AW58" s="113"/>
      <c r="AX58" s="113"/>
      <c r="AY58" s="113"/>
      <c r="AZ58" s="113"/>
      <c r="BA58" s="113"/>
      <c r="BB58" s="113"/>
      <c r="BC58" s="114"/>
      <c r="BD58" s="115"/>
      <c r="BE58" s="115"/>
      <c r="BF58" s="115"/>
      <c r="BG58" s="115"/>
      <c r="BH58" s="115"/>
      <c r="BI58" s="116"/>
      <c r="BJ58" s="14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6"/>
      <c r="CD58" s="5"/>
      <c r="CE58" s="5"/>
      <c r="CF58" s="14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  <c r="DB58" s="100">
        <v>79.7</v>
      </c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2"/>
      <c r="DS58" s="8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10"/>
      <c r="EH58" s="4"/>
      <c r="EI58" s="4"/>
      <c r="EJ58" s="8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10"/>
      <c r="EY58" s="4"/>
      <c r="EZ58" s="4"/>
      <c r="FA58" s="8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10"/>
      <c r="FP58" s="8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10"/>
      <c r="GB58" s="4"/>
      <c r="GC58" s="4"/>
      <c r="GD58" s="4"/>
      <c r="GE58" s="4"/>
      <c r="GF58" s="6"/>
    </row>
    <row r="59" spans="1:188" ht="1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11"/>
      <c r="AO59" s="12"/>
      <c r="AP59" s="12"/>
      <c r="AQ59" s="12"/>
      <c r="AR59" s="12"/>
      <c r="AS59" s="13"/>
      <c r="AT59" s="113" t="s">
        <v>111</v>
      </c>
      <c r="AU59" s="113"/>
      <c r="AV59" s="113"/>
      <c r="AW59" s="113"/>
      <c r="AX59" s="113"/>
      <c r="AY59" s="113"/>
      <c r="AZ59" s="113"/>
      <c r="BA59" s="113"/>
      <c r="BB59" s="113"/>
      <c r="BC59" s="114"/>
      <c r="BD59" s="115"/>
      <c r="BE59" s="115"/>
      <c r="BF59" s="115"/>
      <c r="BG59" s="115"/>
      <c r="BH59" s="115"/>
      <c r="BI59" s="116"/>
      <c r="BJ59" s="14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6"/>
      <c r="CD59" s="5"/>
      <c r="CE59" s="5"/>
      <c r="CF59" s="14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6"/>
      <c r="DB59" s="100">
        <v>350</v>
      </c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2"/>
      <c r="DS59" s="8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10"/>
      <c r="EH59" s="4"/>
      <c r="EI59" s="4"/>
      <c r="EJ59" s="8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10"/>
      <c r="EY59" s="4"/>
      <c r="EZ59" s="4"/>
      <c r="FA59" s="8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10"/>
      <c r="FP59" s="8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10"/>
      <c r="GB59" s="4"/>
      <c r="GC59" s="4"/>
      <c r="GD59" s="4"/>
      <c r="GE59" s="4"/>
      <c r="GF59" s="6"/>
    </row>
    <row r="60" spans="1:188" ht="1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11"/>
      <c r="AO60" s="12"/>
      <c r="AP60" s="12"/>
      <c r="AQ60" s="12"/>
      <c r="AR60" s="12"/>
      <c r="AS60" s="13"/>
      <c r="AT60" s="68" t="s">
        <v>88</v>
      </c>
      <c r="AU60" s="68"/>
      <c r="AV60" s="68"/>
      <c r="AW60" s="68"/>
      <c r="AX60" s="68"/>
      <c r="AY60" s="68"/>
      <c r="AZ60" s="68"/>
      <c r="BA60" s="68"/>
      <c r="BB60" s="68"/>
      <c r="BC60" s="92"/>
      <c r="BD60" s="93"/>
      <c r="BE60" s="93"/>
      <c r="BF60" s="93"/>
      <c r="BG60" s="93"/>
      <c r="BH60" s="93"/>
      <c r="BI60" s="94"/>
      <c r="BJ60" s="14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6"/>
      <c r="CD60" s="5"/>
      <c r="CE60" s="5"/>
      <c r="CF60" s="14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  <c r="DB60" s="103">
        <f>DB61+DB62</f>
        <v>0</v>
      </c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5"/>
      <c r="DS60" s="8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10"/>
      <c r="EH60" s="4"/>
      <c r="EI60" s="4"/>
      <c r="EJ60" s="8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10"/>
      <c r="EY60" s="4"/>
      <c r="EZ60" s="4"/>
      <c r="FA60" s="100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2"/>
      <c r="FP60" s="8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10"/>
      <c r="GB60" s="4"/>
      <c r="GC60" s="4"/>
      <c r="GD60" s="4"/>
      <c r="GE60" s="4"/>
      <c r="GF60" s="6"/>
    </row>
    <row r="61" spans="1:188" ht="15.75" customHeight="1">
      <c r="A61" s="20" t="s">
        <v>30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67"/>
      <c r="AO61" s="115"/>
      <c r="AP61" s="115"/>
      <c r="AQ61" s="115"/>
      <c r="AR61" s="115"/>
      <c r="AS61" s="116"/>
      <c r="AT61" s="113" t="s">
        <v>31</v>
      </c>
      <c r="AU61" s="113"/>
      <c r="AV61" s="113"/>
      <c r="AW61" s="113"/>
      <c r="AX61" s="113"/>
      <c r="AY61" s="113"/>
      <c r="AZ61" s="113"/>
      <c r="BA61" s="113"/>
      <c r="BB61" s="113"/>
      <c r="BC61" s="114"/>
      <c r="BD61" s="115"/>
      <c r="BE61" s="115"/>
      <c r="BF61" s="115"/>
      <c r="BG61" s="115"/>
      <c r="BH61" s="115"/>
      <c r="BI61" s="116"/>
      <c r="BJ61" s="100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2"/>
      <c r="CD61" s="4"/>
      <c r="CE61" s="4"/>
      <c r="CF61" s="100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2"/>
      <c r="DB61" s="100">
        <v>0</v>
      </c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2"/>
      <c r="DS61" s="100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2"/>
      <c r="EH61" s="4"/>
      <c r="EI61" s="4"/>
      <c r="EJ61" s="100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2"/>
      <c r="EY61" s="4"/>
      <c r="EZ61" s="4"/>
      <c r="FA61" s="100">
        <f t="shared" si="3"/>
        <v>0</v>
      </c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2"/>
      <c r="FP61" s="100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2"/>
      <c r="GB61" s="4"/>
      <c r="GC61" s="4"/>
      <c r="GD61" s="4"/>
      <c r="GE61" s="4"/>
      <c r="GF61" s="6"/>
    </row>
    <row r="62" spans="1:188" ht="1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67"/>
      <c r="AO62" s="115"/>
      <c r="AP62" s="115"/>
      <c r="AQ62" s="115"/>
      <c r="AR62" s="115"/>
      <c r="AS62" s="116"/>
      <c r="AT62" s="113" t="s">
        <v>58</v>
      </c>
      <c r="AU62" s="113"/>
      <c r="AV62" s="113"/>
      <c r="AW62" s="113"/>
      <c r="AX62" s="113"/>
      <c r="AY62" s="113"/>
      <c r="AZ62" s="113"/>
      <c r="BA62" s="113"/>
      <c r="BB62" s="113"/>
      <c r="BC62" s="114"/>
      <c r="BD62" s="115"/>
      <c r="BE62" s="115"/>
      <c r="BF62" s="115"/>
      <c r="BG62" s="115"/>
      <c r="BH62" s="115"/>
      <c r="BI62" s="116"/>
      <c r="BJ62" s="100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2"/>
      <c r="CD62" s="4"/>
      <c r="CE62" s="4"/>
      <c r="CF62" s="100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2"/>
      <c r="DB62" s="100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2"/>
      <c r="DS62" s="8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10"/>
      <c r="EH62" s="4"/>
      <c r="EI62" s="4"/>
      <c r="EJ62" s="8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10"/>
      <c r="EY62" s="4"/>
      <c r="EZ62" s="4"/>
      <c r="FA62" s="100">
        <f t="shared" si="3"/>
        <v>0</v>
      </c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2"/>
      <c r="FP62" s="100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2"/>
      <c r="GB62" s="4"/>
      <c r="GC62" s="4"/>
      <c r="GD62" s="4"/>
      <c r="GE62" s="4"/>
      <c r="GF62" s="6"/>
    </row>
    <row r="63" spans="1:188" ht="1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78"/>
      <c r="AO63" s="113"/>
      <c r="AP63" s="113"/>
      <c r="AQ63" s="113"/>
      <c r="AR63" s="113"/>
      <c r="AS63" s="113"/>
      <c r="AT63" s="113" t="s">
        <v>59</v>
      </c>
      <c r="AU63" s="113"/>
      <c r="AV63" s="113"/>
      <c r="AW63" s="113"/>
      <c r="AX63" s="113"/>
      <c r="AY63" s="113"/>
      <c r="AZ63" s="113"/>
      <c r="BA63" s="113"/>
      <c r="BB63" s="113"/>
      <c r="BC63" s="114"/>
      <c r="BD63" s="115"/>
      <c r="BE63" s="115"/>
      <c r="BF63" s="115"/>
      <c r="BG63" s="115"/>
      <c r="BH63" s="115"/>
      <c r="BI63" s="11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>
        <f t="shared" si="3"/>
        <v>0</v>
      </c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91"/>
    </row>
    <row r="64" spans="1:188" s="30" customFormat="1" ht="15" customHeight="1">
      <c r="A64" s="82" t="s">
        <v>48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3"/>
      <c r="AN64" s="32"/>
      <c r="AO64" s="33"/>
      <c r="AP64" s="33"/>
      <c r="AQ64" s="33"/>
      <c r="AR64" s="33"/>
      <c r="AS64" s="34"/>
      <c r="AT64" s="95" t="s">
        <v>49</v>
      </c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7"/>
      <c r="BJ64" s="107">
        <f>BJ65+BJ66+BJ69+BJ70+BJ74+BJ75+BJ81</f>
        <v>2346000</v>
      </c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9"/>
      <c r="CD64" s="35"/>
      <c r="CE64" s="35"/>
      <c r="CF64" s="107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9"/>
      <c r="DB64" s="107">
        <f>DB65+DB74+DB82+DB83+DB84</f>
        <v>1992542.9599999997</v>
      </c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9"/>
      <c r="DS64" s="25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7"/>
      <c r="EH64" s="35"/>
      <c r="EI64" s="35"/>
      <c r="EJ64" s="25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7"/>
      <c r="EY64" s="35"/>
      <c r="EZ64" s="35"/>
      <c r="FA64" s="107">
        <f>DB64</f>
        <v>1992542.9599999997</v>
      </c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9"/>
      <c r="FP64" s="110">
        <f>BJ64-FA64</f>
        <v>353457.04000000027</v>
      </c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2"/>
      <c r="GB64" s="35"/>
      <c r="GC64" s="35"/>
      <c r="GD64" s="35"/>
      <c r="GE64" s="35"/>
      <c r="GF64" s="36"/>
    </row>
    <row r="65" spans="1:188" s="38" customFormat="1" ht="1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24"/>
      <c r="AO65" s="22"/>
      <c r="AP65" s="22"/>
      <c r="AQ65" s="22"/>
      <c r="AR65" s="22"/>
      <c r="AS65" s="23"/>
      <c r="AT65" s="92" t="s">
        <v>63</v>
      </c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4"/>
      <c r="BJ65" s="103">
        <v>1830000</v>
      </c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5"/>
      <c r="CD65" s="5"/>
      <c r="CE65" s="5"/>
      <c r="CF65" s="103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5"/>
      <c r="DB65" s="103">
        <f>DB66+DB67+DB69+DB70+DB71+DB73+DB68+DB72</f>
        <v>1208513.8399999999</v>
      </c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5"/>
      <c r="DS65" s="14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6"/>
      <c r="EH65" s="5"/>
      <c r="EI65" s="5"/>
      <c r="EJ65" s="14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6"/>
      <c r="EY65" s="5"/>
      <c r="EZ65" s="5"/>
      <c r="FA65" s="103">
        <f>DB65</f>
        <v>1208513.8399999999</v>
      </c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5"/>
      <c r="FP65" s="103">
        <f>BJ65-FA65</f>
        <v>621486.1600000001</v>
      </c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5"/>
      <c r="GB65" s="5"/>
      <c r="GC65" s="5"/>
      <c r="GD65" s="5"/>
      <c r="GE65" s="5"/>
      <c r="GF65" s="7"/>
    </row>
    <row r="66" spans="1:188" ht="1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11"/>
      <c r="AO66" s="12"/>
      <c r="AP66" s="12"/>
      <c r="AQ66" s="12"/>
      <c r="AR66" s="12"/>
      <c r="AS66" s="13"/>
      <c r="AT66" s="114" t="s">
        <v>105</v>
      </c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6"/>
      <c r="BJ66" s="100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2"/>
      <c r="CD66" s="4"/>
      <c r="CE66" s="4"/>
      <c r="CF66" s="100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2"/>
      <c r="DB66" s="100">
        <v>1032892.29</v>
      </c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2"/>
      <c r="DS66" s="8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10"/>
      <c r="EH66" s="4"/>
      <c r="EI66" s="4"/>
      <c r="EJ66" s="8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10"/>
      <c r="EY66" s="4"/>
      <c r="EZ66" s="4"/>
      <c r="FA66" s="100">
        <f>DB66</f>
        <v>1032892.29</v>
      </c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2"/>
      <c r="FP66" s="100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2"/>
      <c r="GB66" s="4"/>
      <c r="GC66" s="4"/>
      <c r="GD66" s="4"/>
      <c r="GE66" s="4"/>
      <c r="GF66" s="6"/>
    </row>
    <row r="67" spans="1:188" ht="1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11"/>
      <c r="AO67" s="12"/>
      <c r="AP67" s="12"/>
      <c r="AQ67" s="12"/>
      <c r="AR67" s="12"/>
      <c r="AS67" s="13"/>
      <c r="AT67" s="114" t="s">
        <v>120</v>
      </c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6"/>
      <c r="BJ67" s="8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10"/>
      <c r="CD67" s="4"/>
      <c r="CE67" s="4"/>
      <c r="CF67" s="8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10"/>
      <c r="DB67" s="100">
        <v>5869.08</v>
      </c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2"/>
      <c r="DS67" s="8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10"/>
      <c r="EH67" s="4"/>
      <c r="EI67" s="4"/>
      <c r="EJ67" s="8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10"/>
      <c r="EY67" s="4"/>
      <c r="EZ67" s="4"/>
      <c r="FA67" s="8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10"/>
      <c r="FP67" s="8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10"/>
      <c r="GB67" s="4"/>
      <c r="GC67" s="4"/>
      <c r="GD67" s="4"/>
      <c r="GE67" s="4"/>
      <c r="GF67" s="6"/>
    </row>
    <row r="68" spans="1:188" ht="1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11"/>
      <c r="AO68" s="12"/>
      <c r="AP68" s="12"/>
      <c r="AQ68" s="12"/>
      <c r="AR68" s="12"/>
      <c r="AS68" s="13"/>
      <c r="AT68" s="114" t="s">
        <v>131</v>
      </c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6"/>
      <c r="BJ68" s="8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10"/>
      <c r="CD68" s="4"/>
      <c r="CE68" s="4"/>
      <c r="CF68" s="8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10"/>
      <c r="DB68" s="100">
        <v>225</v>
      </c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2"/>
      <c r="DS68" s="8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10"/>
      <c r="EH68" s="4"/>
      <c r="EI68" s="4"/>
      <c r="EJ68" s="8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10"/>
      <c r="EY68" s="4"/>
      <c r="EZ68" s="4"/>
      <c r="FA68" s="8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10"/>
      <c r="FP68" s="8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10"/>
      <c r="GB68" s="4"/>
      <c r="GC68" s="4"/>
      <c r="GD68" s="4"/>
      <c r="GE68" s="4"/>
      <c r="GF68" s="6"/>
    </row>
    <row r="69" spans="1:188" ht="1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11"/>
      <c r="AO69" s="12"/>
      <c r="AP69" s="12"/>
      <c r="AQ69" s="12"/>
      <c r="AR69" s="12"/>
      <c r="AS69" s="13"/>
      <c r="AT69" s="114" t="s">
        <v>106</v>
      </c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6"/>
      <c r="BJ69" s="100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2"/>
      <c r="CD69" s="4"/>
      <c r="CE69" s="4"/>
      <c r="CF69" s="100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2"/>
      <c r="DB69" s="100">
        <v>0</v>
      </c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2"/>
      <c r="DS69" s="8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10"/>
      <c r="EH69" s="4"/>
      <c r="EI69" s="4"/>
      <c r="EJ69" s="8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10"/>
      <c r="EY69" s="4"/>
      <c r="EZ69" s="4"/>
      <c r="FA69" s="100">
        <f>DB69</f>
        <v>0</v>
      </c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2"/>
      <c r="FP69" s="100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2"/>
      <c r="GB69" s="4"/>
      <c r="GC69" s="4"/>
      <c r="GD69" s="4"/>
      <c r="GE69" s="4"/>
      <c r="GF69" s="6"/>
    </row>
    <row r="70" spans="1:188" ht="1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11"/>
      <c r="AO70" s="12"/>
      <c r="AP70" s="12"/>
      <c r="AQ70" s="12"/>
      <c r="AR70" s="12"/>
      <c r="AS70" s="13"/>
      <c r="AT70" s="114" t="s">
        <v>96</v>
      </c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6"/>
      <c r="BJ70" s="100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2"/>
      <c r="CD70" s="4"/>
      <c r="CE70" s="4"/>
      <c r="CF70" s="100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2"/>
      <c r="DB70" s="100">
        <v>118950.05</v>
      </c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2"/>
      <c r="DS70" s="8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10"/>
      <c r="EH70" s="4"/>
      <c r="EI70" s="4"/>
      <c r="EJ70" s="8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10"/>
      <c r="EY70" s="4"/>
      <c r="EZ70" s="4"/>
      <c r="FA70" s="100">
        <f>DB70</f>
        <v>118950.05</v>
      </c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2"/>
      <c r="FP70" s="100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2"/>
      <c r="GB70" s="4"/>
      <c r="GC70" s="4"/>
      <c r="GD70" s="4"/>
      <c r="GE70" s="4"/>
      <c r="GF70" s="6"/>
    </row>
    <row r="71" spans="1:188" ht="1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11"/>
      <c r="AO71" s="12"/>
      <c r="AP71" s="12"/>
      <c r="AQ71" s="12"/>
      <c r="AR71" s="12"/>
      <c r="AS71" s="13"/>
      <c r="AT71" s="114" t="s">
        <v>121</v>
      </c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6"/>
      <c r="BJ71" s="8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10"/>
      <c r="CD71" s="4"/>
      <c r="CE71" s="4"/>
      <c r="CF71" s="8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10"/>
      <c r="DB71" s="100">
        <v>26031.75</v>
      </c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2"/>
      <c r="DS71" s="8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10"/>
      <c r="EH71" s="4"/>
      <c r="EI71" s="4"/>
      <c r="EJ71" s="8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10"/>
      <c r="EY71" s="4"/>
      <c r="EZ71" s="4"/>
      <c r="FA71" s="8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10"/>
      <c r="FP71" s="8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10"/>
      <c r="GB71" s="4"/>
      <c r="GC71" s="4"/>
      <c r="GD71" s="4"/>
      <c r="GE71" s="4"/>
      <c r="GF71" s="6"/>
    </row>
    <row r="72" spans="1:188" ht="1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11"/>
      <c r="AO72" s="12"/>
      <c r="AP72" s="12"/>
      <c r="AQ72" s="12"/>
      <c r="AR72" s="12"/>
      <c r="AS72" s="13"/>
      <c r="AT72" s="114" t="s">
        <v>136</v>
      </c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6"/>
      <c r="BJ72" s="8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10"/>
      <c r="CD72" s="4"/>
      <c r="CE72" s="4"/>
      <c r="CF72" s="8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10"/>
      <c r="DB72" s="100">
        <v>24545.67</v>
      </c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2"/>
      <c r="DS72" s="8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10"/>
      <c r="EH72" s="4"/>
      <c r="EI72" s="4"/>
      <c r="EJ72" s="8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10"/>
      <c r="EY72" s="4"/>
      <c r="EZ72" s="4"/>
      <c r="FA72" s="8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10"/>
      <c r="FP72" s="8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10"/>
      <c r="GB72" s="4"/>
      <c r="GC72" s="4"/>
      <c r="GD72" s="4"/>
      <c r="GE72" s="4"/>
      <c r="GF72" s="6"/>
    </row>
    <row r="73" spans="1:188" ht="1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11"/>
      <c r="AO73" s="12"/>
      <c r="AP73" s="12"/>
      <c r="AQ73" s="12"/>
      <c r="AR73" s="12"/>
      <c r="AS73" s="13"/>
      <c r="AT73" s="114" t="s">
        <v>107</v>
      </c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6"/>
      <c r="BJ73" s="8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10"/>
      <c r="CD73" s="4"/>
      <c r="CE73" s="4"/>
      <c r="CF73" s="100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2"/>
      <c r="DB73" s="100">
        <v>0</v>
      </c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2"/>
      <c r="DS73" s="8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10"/>
      <c r="EH73" s="4"/>
      <c r="EI73" s="4"/>
      <c r="EJ73" s="8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10"/>
      <c r="EY73" s="4"/>
      <c r="EZ73" s="4"/>
      <c r="FA73" s="100">
        <f>DB73</f>
        <v>0</v>
      </c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2"/>
      <c r="FP73" s="100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2"/>
      <c r="GB73" s="4"/>
      <c r="GC73" s="4"/>
      <c r="GD73" s="4"/>
      <c r="GE73" s="4"/>
      <c r="GF73" s="6"/>
    </row>
    <row r="74" spans="1:188" s="38" customFormat="1" ht="1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24"/>
      <c r="AO74" s="22"/>
      <c r="AP74" s="22"/>
      <c r="AQ74" s="22"/>
      <c r="AR74" s="22"/>
      <c r="AS74" s="23"/>
      <c r="AT74" s="92" t="s">
        <v>64</v>
      </c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4"/>
      <c r="BJ74" s="103">
        <v>516000</v>
      </c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5"/>
      <c r="CD74" s="5"/>
      <c r="CE74" s="5"/>
      <c r="CF74" s="103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5"/>
      <c r="DB74" s="103">
        <f>DB75+DB76+DB78+DB79+DB80+DB77</f>
        <v>298922.19999999995</v>
      </c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5"/>
      <c r="DS74" s="14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6"/>
      <c r="EH74" s="5"/>
      <c r="EI74" s="5"/>
      <c r="EJ74" s="14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6"/>
      <c r="EY74" s="5"/>
      <c r="EZ74" s="5"/>
      <c r="FA74" s="103">
        <f>DB74</f>
        <v>298922.19999999995</v>
      </c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5"/>
      <c r="FP74" s="103">
        <f>CF74-FA74</f>
        <v>-298922.19999999995</v>
      </c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5"/>
      <c r="GB74" s="5"/>
      <c r="GC74" s="5"/>
      <c r="GD74" s="5"/>
      <c r="GE74" s="5"/>
      <c r="GF74" s="7"/>
    </row>
    <row r="75" spans="1:188" ht="1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11"/>
      <c r="AO75" s="12"/>
      <c r="AP75" s="12"/>
      <c r="AQ75" s="12"/>
      <c r="AR75" s="12"/>
      <c r="AS75" s="13"/>
      <c r="AT75" s="114" t="s">
        <v>108</v>
      </c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6"/>
      <c r="BJ75" s="100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2"/>
      <c r="CD75" s="4"/>
      <c r="CE75" s="4"/>
      <c r="CF75" s="100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2"/>
      <c r="DB75" s="100">
        <v>163813.67</v>
      </c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2"/>
      <c r="DS75" s="8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10"/>
      <c r="EH75" s="4"/>
      <c r="EI75" s="4"/>
      <c r="EJ75" s="8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10"/>
      <c r="EY75" s="4"/>
      <c r="EZ75" s="4"/>
      <c r="FA75" s="100">
        <f>DB75</f>
        <v>163813.67</v>
      </c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2"/>
      <c r="FP75" s="100"/>
      <c r="FQ75" s="101"/>
      <c r="FR75" s="101"/>
      <c r="FS75" s="101"/>
      <c r="FT75" s="101"/>
      <c r="FU75" s="101"/>
      <c r="FV75" s="101"/>
      <c r="FW75" s="101"/>
      <c r="FX75" s="101"/>
      <c r="FY75" s="101"/>
      <c r="FZ75" s="101"/>
      <c r="GA75" s="102"/>
      <c r="GB75" s="4"/>
      <c r="GC75" s="4"/>
      <c r="GD75" s="4"/>
      <c r="GE75" s="4"/>
      <c r="GF75" s="6"/>
    </row>
    <row r="76" spans="1:188" ht="1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11"/>
      <c r="AO76" s="12"/>
      <c r="AP76" s="12"/>
      <c r="AQ76" s="12"/>
      <c r="AR76" s="12"/>
      <c r="AS76" s="13"/>
      <c r="AT76" s="114" t="s">
        <v>112</v>
      </c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6"/>
      <c r="BJ76" s="8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10"/>
      <c r="CD76" s="4"/>
      <c r="CE76" s="4"/>
      <c r="CF76" s="8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10"/>
      <c r="DB76" s="100">
        <v>2.55</v>
      </c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2"/>
      <c r="DS76" s="8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10"/>
      <c r="EH76" s="4"/>
      <c r="EI76" s="4"/>
      <c r="EJ76" s="8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10"/>
      <c r="EY76" s="4"/>
      <c r="EZ76" s="4"/>
      <c r="FA76" s="8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10"/>
      <c r="FP76" s="8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10"/>
      <c r="GB76" s="4"/>
      <c r="GC76" s="4"/>
      <c r="GD76" s="4"/>
      <c r="GE76" s="4"/>
      <c r="GF76" s="6"/>
    </row>
    <row r="77" spans="1:188" ht="1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11"/>
      <c r="AO77" s="12"/>
      <c r="AP77" s="12"/>
      <c r="AQ77" s="12"/>
      <c r="AR77" s="12"/>
      <c r="AS77" s="13"/>
      <c r="AT77" s="114" t="s">
        <v>130</v>
      </c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6"/>
      <c r="BJ77" s="8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10"/>
      <c r="CD77" s="4"/>
      <c r="CE77" s="4"/>
      <c r="CF77" s="8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10"/>
      <c r="DB77" s="100">
        <v>2693.35</v>
      </c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2"/>
      <c r="DS77" s="8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10"/>
      <c r="EH77" s="4"/>
      <c r="EI77" s="4"/>
      <c r="EJ77" s="8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10"/>
      <c r="EY77" s="4"/>
      <c r="EZ77" s="4"/>
      <c r="FA77" s="8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10"/>
      <c r="FP77" s="8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10"/>
      <c r="GB77" s="4"/>
      <c r="GC77" s="4"/>
      <c r="GD77" s="4"/>
      <c r="GE77" s="4"/>
      <c r="GF77" s="6"/>
    </row>
    <row r="78" spans="1:188" ht="1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11"/>
      <c r="AO78" s="12"/>
      <c r="AP78" s="12"/>
      <c r="AQ78" s="12"/>
      <c r="AR78" s="12"/>
      <c r="AS78" s="13"/>
      <c r="AT78" s="92" t="s">
        <v>113</v>
      </c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4"/>
      <c r="BJ78" s="14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6"/>
      <c r="CD78" s="5"/>
      <c r="CE78" s="5"/>
      <c r="CF78" s="14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6"/>
      <c r="DB78" s="103">
        <v>130460.63</v>
      </c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5"/>
      <c r="DS78" s="8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10"/>
      <c r="EH78" s="4"/>
      <c r="EI78" s="4"/>
      <c r="EJ78" s="8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10"/>
      <c r="EY78" s="4"/>
      <c r="EZ78" s="4"/>
      <c r="FA78" s="8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10"/>
      <c r="FP78" s="8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10"/>
      <c r="GB78" s="4"/>
      <c r="GC78" s="4"/>
      <c r="GD78" s="4"/>
      <c r="GE78" s="4"/>
      <c r="GF78" s="6"/>
    </row>
    <row r="79" spans="1:188" ht="1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11"/>
      <c r="AO79" s="12"/>
      <c r="AP79" s="12"/>
      <c r="AQ79" s="12"/>
      <c r="AR79" s="12"/>
      <c r="AS79" s="13"/>
      <c r="AT79" s="92" t="s">
        <v>114</v>
      </c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4"/>
      <c r="BJ79" s="14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6"/>
      <c r="CD79" s="5"/>
      <c r="CE79" s="5"/>
      <c r="CF79" s="14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6"/>
      <c r="DB79" s="103">
        <v>1952</v>
      </c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5"/>
      <c r="DS79" s="8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10"/>
      <c r="EH79" s="4"/>
      <c r="EI79" s="4"/>
      <c r="EJ79" s="8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10"/>
      <c r="EY79" s="4"/>
      <c r="EZ79" s="4"/>
      <c r="FA79" s="8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10"/>
      <c r="FP79" s="8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10"/>
      <c r="GB79" s="4"/>
      <c r="GC79" s="4"/>
      <c r="GD79" s="4"/>
      <c r="GE79" s="4"/>
      <c r="GF79" s="6"/>
    </row>
    <row r="80" spans="1:188" ht="1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11"/>
      <c r="AO80" s="12"/>
      <c r="AP80" s="12"/>
      <c r="AQ80" s="12"/>
      <c r="AR80" s="12"/>
      <c r="AS80" s="13"/>
      <c r="AT80" s="92" t="s">
        <v>123</v>
      </c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4"/>
      <c r="BJ80" s="14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6"/>
      <c r="CD80" s="5"/>
      <c r="CE80" s="5"/>
      <c r="CF80" s="14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6"/>
      <c r="DB80" s="103">
        <v>0</v>
      </c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5"/>
      <c r="DS80" s="8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10"/>
      <c r="EH80" s="4"/>
      <c r="EI80" s="4"/>
      <c r="EJ80" s="8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10"/>
      <c r="EY80" s="4"/>
      <c r="EZ80" s="4"/>
      <c r="FA80" s="8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10"/>
      <c r="FP80" s="8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10"/>
      <c r="GB80" s="4"/>
      <c r="GC80" s="4"/>
      <c r="GD80" s="4"/>
      <c r="GE80" s="4"/>
      <c r="GF80" s="6"/>
    </row>
    <row r="81" spans="1:188" ht="1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11"/>
      <c r="AO81" s="12"/>
      <c r="AP81" s="12"/>
      <c r="AQ81" s="12"/>
      <c r="AR81" s="12"/>
      <c r="AS81" s="13"/>
      <c r="AT81" s="92" t="s">
        <v>132</v>
      </c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4"/>
      <c r="BJ81" s="103">
        <v>0</v>
      </c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5"/>
      <c r="CD81" s="5"/>
      <c r="CE81" s="5"/>
      <c r="CF81" s="14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6"/>
      <c r="DB81" s="103">
        <f>DB82+DB83+DB84</f>
        <v>485106.92</v>
      </c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5"/>
      <c r="DS81" s="8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10"/>
      <c r="EH81" s="4"/>
      <c r="EI81" s="4"/>
      <c r="EJ81" s="8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10"/>
      <c r="EY81" s="4"/>
      <c r="EZ81" s="4"/>
      <c r="FA81" s="8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10"/>
      <c r="FP81" s="8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10"/>
      <c r="GB81" s="4"/>
      <c r="GC81" s="4"/>
      <c r="GD81" s="4"/>
      <c r="GE81" s="4"/>
      <c r="GF81" s="6"/>
    </row>
    <row r="82" spans="1:188" ht="1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11"/>
      <c r="AO82" s="12"/>
      <c r="AP82" s="12"/>
      <c r="AQ82" s="12"/>
      <c r="AR82" s="12"/>
      <c r="AS82" s="13"/>
      <c r="AT82" s="92" t="s">
        <v>109</v>
      </c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4"/>
      <c r="BJ82" s="8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10"/>
      <c r="CD82" s="4"/>
      <c r="CE82" s="4"/>
      <c r="CF82" s="100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2"/>
      <c r="DB82" s="103">
        <v>481071.75</v>
      </c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5"/>
      <c r="DS82" s="8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10"/>
      <c r="EH82" s="4"/>
      <c r="EI82" s="4"/>
      <c r="EJ82" s="8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10"/>
      <c r="EY82" s="4"/>
      <c r="EZ82" s="4"/>
      <c r="FA82" s="100">
        <f>DB82</f>
        <v>481071.75</v>
      </c>
      <c r="FB82" s="101"/>
      <c r="FC82" s="101"/>
      <c r="FD82" s="101"/>
      <c r="FE82" s="101"/>
      <c r="FF82" s="101"/>
      <c r="FG82" s="101"/>
      <c r="FH82" s="101"/>
      <c r="FI82" s="101"/>
      <c r="FJ82" s="101"/>
      <c r="FK82" s="101"/>
      <c r="FL82" s="101"/>
      <c r="FM82" s="101"/>
      <c r="FN82" s="101"/>
      <c r="FO82" s="102"/>
      <c r="FP82" s="100"/>
      <c r="FQ82" s="101"/>
      <c r="FR82" s="101"/>
      <c r="FS82" s="101"/>
      <c r="FT82" s="101"/>
      <c r="FU82" s="101"/>
      <c r="FV82" s="101"/>
      <c r="FW82" s="101"/>
      <c r="FX82" s="101"/>
      <c r="FY82" s="101"/>
      <c r="FZ82" s="101"/>
      <c r="GA82" s="102"/>
      <c r="GB82" s="4"/>
      <c r="GC82" s="4"/>
      <c r="GD82" s="4"/>
      <c r="GE82" s="4"/>
      <c r="GF82" s="6"/>
    </row>
    <row r="83" spans="1:188" ht="1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11"/>
      <c r="AO83" s="12"/>
      <c r="AP83" s="12"/>
      <c r="AQ83" s="12"/>
      <c r="AR83" s="12"/>
      <c r="AS83" s="13"/>
      <c r="AT83" s="92" t="s">
        <v>124</v>
      </c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4"/>
      <c r="BJ83" s="8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10"/>
      <c r="CD83" s="4"/>
      <c r="CE83" s="4"/>
      <c r="CF83" s="100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2"/>
      <c r="DB83" s="100">
        <v>4035.17</v>
      </c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2"/>
      <c r="DS83" s="8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10"/>
      <c r="EH83" s="4"/>
      <c r="EI83" s="4"/>
      <c r="EJ83" s="8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10"/>
      <c r="EY83" s="4"/>
      <c r="EZ83" s="4"/>
      <c r="FA83" s="100">
        <f>DB83</f>
        <v>4035.17</v>
      </c>
      <c r="FB83" s="101"/>
      <c r="FC83" s="101"/>
      <c r="FD83" s="101"/>
      <c r="FE83" s="101"/>
      <c r="FF83" s="101"/>
      <c r="FG83" s="101"/>
      <c r="FH83" s="101"/>
      <c r="FI83" s="101"/>
      <c r="FJ83" s="101"/>
      <c r="FK83" s="101"/>
      <c r="FL83" s="101"/>
      <c r="FM83" s="101"/>
      <c r="FN83" s="101"/>
      <c r="FO83" s="102"/>
      <c r="FP83" s="100"/>
      <c r="FQ83" s="101"/>
      <c r="FR83" s="101"/>
      <c r="FS83" s="101"/>
      <c r="FT83" s="101"/>
      <c r="FU83" s="101"/>
      <c r="FV83" s="101"/>
      <c r="FW83" s="101"/>
      <c r="FX83" s="101"/>
      <c r="FY83" s="101"/>
      <c r="FZ83" s="101"/>
      <c r="GA83" s="102"/>
      <c r="GB83" s="4"/>
      <c r="GC83" s="4"/>
      <c r="GD83" s="4"/>
      <c r="GE83" s="4"/>
      <c r="GF83" s="6"/>
    </row>
    <row r="84" spans="1:188" ht="1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11"/>
      <c r="AO84" s="12"/>
      <c r="AP84" s="12"/>
      <c r="AQ84" s="12"/>
      <c r="AR84" s="12"/>
      <c r="AS84" s="13"/>
      <c r="AT84" s="92" t="s">
        <v>129</v>
      </c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4"/>
      <c r="BJ84" s="8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10"/>
      <c r="CD84" s="4"/>
      <c r="CE84" s="4"/>
      <c r="CF84" s="8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10"/>
      <c r="DB84" s="100">
        <v>0</v>
      </c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2"/>
      <c r="DS84" s="8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10"/>
      <c r="EH84" s="4"/>
      <c r="EI84" s="4"/>
      <c r="EJ84" s="8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10"/>
      <c r="EY84" s="4"/>
      <c r="EZ84" s="4"/>
      <c r="FA84" s="8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10"/>
      <c r="FP84" s="8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10"/>
      <c r="GB84" s="4"/>
      <c r="GC84" s="4"/>
      <c r="GD84" s="4"/>
      <c r="GE84" s="4"/>
      <c r="GF84" s="6"/>
    </row>
    <row r="85" spans="1:188" s="30" customFormat="1" ht="15" customHeight="1">
      <c r="A85" s="82" t="s">
        <v>28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3"/>
      <c r="AN85" s="98"/>
      <c r="AO85" s="99"/>
      <c r="AP85" s="99"/>
      <c r="AQ85" s="99"/>
      <c r="AR85" s="99"/>
      <c r="AS85" s="75"/>
      <c r="AT85" s="77" t="s">
        <v>32</v>
      </c>
      <c r="AU85" s="77"/>
      <c r="AV85" s="77"/>
      <c r="AW85" s="77"/>
      <c r="AX85" s="77"/>
      <c r="AY85" s="77"/>
      <c r="AZ85" s="77"/>
      <c r="BA85" s="77"/>
      <c r="BB85" s="77"/>
      <c r="BC85" s="95"/>
      <c r="BD85" s="96"/>
      <c r="BE85" s="96"/>
      <c r="BF85" s="96"/>
      <c r="BG85" s="96"/>
      <c r="BH85" s="96"/>
      <c r="BI85" s="97"/>
      <c r="BJ85" s="107">
        <v>339900</v>
      </c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9"/>
      <c r="CD85" s="35"/>
      <c r="CE85" s="35"/>
      <c r="CF85" s="107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9"/>
      <c r="DB85" s="76">
        <f>DB86+DB88+DB89+DB87</f>
        <v>341265.04000000004</v>
      </c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110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2"/>
      <c r="EH85" s="35"/>
      <c r="EI85" s="35"/>
      <c r="EJ85" s="110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2"/>
      <c r="EY85" s="35"/>
      <c r="EZ85" s="35"/>
      <c r="FA85" s="107">
        <f aca="true" t="shared" si="4" ref="FA85:FA93">DB85</f>
        <v>341265.04000000004</v>
      </c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9"/>
      <c r="FP85" s="110">
        <f>BJ85-FA85</f>
        <v>-1365.0400000000373</v>
      </c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2"/>
      <c r="GB85" s="35"/>
      <c r="GC85" s="35"/>
      <c r="GD85" s="35"/>
      <c r="GE85" s="35"/>
      <c r="GF85" s="36"/>
    </row>
    <row r="86" spans="1:188" ht="15" customHeight="1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78"/>
      <c r="AO86" s="113"/>
      <c r="AP86" s="113"/>
      <c r="AQ86" s="113"/>
      <c r="AR86" s="113"/>
      <c r="AS86" s="113"/>
      <c r="AT86" s="113" t="s">
        <v>110</v>
      </c>
      <c r="AU86" s="113"/>
      <c r="AV86" s="113"/>
      <c r="AW86" s="113"/>
      <c r="AX86" s="113"/>
      <c r="AY86" s="113"/>
      <c r="AZ86" s="113"/>
      <c r="BA86" s="113"/>
      <c r="BB86" s="113"/>
      <c r="BC86" s="114"/>
      <c r="BD86" s="115"/>
      <c r="BE86" s="115"/>
      <c r="BF86" s="115"/>
      <c r="BG86" s="115"/>
      <c r="BH86" s="115"/>
      <c r="BI86" s="116"/>
      <c r="BJ86" s="106">
        <v>0</v>
      </c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>
        <v>340477.5</v>
      </c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>
        <f t="shared" si="4"/>
        <v>340477.5</v>
      </c>
      <c r="FB86" s="106"/>
      <c r="FC86" s="106"/>
      <c r="FD86" s="106"/>
      <c r="FE86" s="106"/>
      <c r="FF86" s="106"/>
      <c r="FG86" s="106"/>
      <c r="FH86" s="106"/>
      <c r="FI86" s="106"/>
      <c r="FJ86" s="106"/>
      <c r="FK86" s="106"/>
      <c r="FL86" s="106"/>
      <c r="FM86" s="106"/>
      <c r="FN86" s="106"/>
      <c r="FO86" s="106"/>
      <c r="FP86" s="106"/>
      <c r="FQ86" s="106"/>
      <c r="FR86" s="106"/>
      <c r="FS86" s="106"/>
      <c r="FT86" s="106"/>
      <c r="FU86" s="106"/>
      <c r="FV86" s="106"/>
      <c r="FW86" s="106"/>
      <c r="FX86" s="106"/>
      <c r="FY86" s="106"/>
      <c r="FZ86" s="106"/>
      <c r="GA86" s="106"/>
      <c r="GB86" s="106"/>
      <c r="GC86" s="106"/>
      <c r="GD86" s="106"/>
      <c r="GE86" s="106"/>
      <c r="GF86" s="91"/>
    </row>
    <row r="87" spans="1:188" ht="1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11"/>
      <c r="AO87" s="12"/>
      <c r="AP87" s="12"/>
      <c r="AQ87" s="12"/>
      <c r="AR87" s="12"/>
      <c r="AS87" s="13"/>
      <c r="AT87" s="113" t="s">
        <v>125</v>
      </c>
      <c r="AU87" s="113"/>
      <c r="AV87" s="113"/>
      <c r="AW87" s="113"/>
      <c r="AX87" s="113"/>
      <c r="AY87" s="113"/>
      <c r="AZ87" s="113"/>
      <c r="BA87" s="113"/>
      <c r="BB87" s="113"/>
      <c r="BC87" s="114"/>
      <c r="BD87" s="115"/>
      <c r="BE87" s="115"/>
      <c r="BF87" s="115"/>
      <c r="BG87" s="115"/>
      <c r="BH87" s="115"/>
      <c r="BI87" s="116"/>
      <c r="BJ87" s="8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10"/>
      <c r="CD87" s="4"/>
      <c r="CE87" s="4"/>
      <c r="CF87" s="8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10"/>
      <c r="DB87" s="100">
        <v>226.34</v>
      </c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2"/>
      <c r="DS87" s="8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10"/>
      <c r="EH87" s="4"/>
      <c r="EI87" s="4"/>
      <c r="EJ87" s="8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10"/>
      <c r="EY87" s="4"/>
      <c r="EZ87" s="4"/>
      <c r="FA87" s="100"/>
      <c r="FB87" s="101"/>
      <c r="FC87" s="101"/>
      <c r="FD87" s="101"/>
      <c r="FE87" s="101"/>
      <c r="FF87" s="101"/>
      <c r="FG87" s="101"/>
      <c r="FH87" s="101"/>
      <c r="FI87" s="101"/>
      <c r="FJ87" s="101"/>
      <c r="FK87" s="101"/>
      <c r="FL87" s="101"/>
      <c r="FM87" s="101"/>
      <c r="FN87" s="101"/>
      <c r="FO87" s="102"/>
      <c r="FP87" s="8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10"/>
      <c r="GB87" s="4"/>
      <c r="GC87" s="4"/>
      <c r="GD87" s="4"/>
      <c r="GE87" s="4"/>
      <c r="GF87" s="6"/>
    </row>
    <row r="88" spans="1:188" ht="1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11"/>
      <c r="AO88" s="12"/>
      <c r="AP88" s="12"/>
      <c r="AQ88" s="12"/>
      <c r="AR88" s="12"/>
      <c r="AS88" s="13"/>
      <c r="AT88" s="113" t="s">
        <v>133</v>
      </c>
      <c r="AU88" s="113"/>
      <c r="AV88" s="113"/>
      <c r="AW88" s="113"/>
      <c r="AX88" s="113"/>
      <c r="AY88" s="113"/>
      <c r="AZ88" s="113"/>
      <c r="BA88" s="113"/>
      <c r="BB88" s="113"/>
      <c r="BC88" s="114"/>
      <c r="BD88" s="115"/>
      <c r="BE88" s="115"/>
      <c r="BF88" s="115"/>
      <c r="BG88" s="115"/>
      <c r="BH88" s="115"/>
      <c r="BI88" s="116"/>
      <c r="BJ88" s="100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2"/>
      <c r="CD88" s="4"/>
      <c r="CE88" s="4"/>
      <c r="CF88" s="100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2"/>
      <c r="DB88" s="100">
        <v>561.2</v>
      </c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2"/>
      <c r="DS88" s="8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10"/>
      <c r="EH88" s="4"/>
      <c r="EI88" s="4"/>
      <c r="EJ88" s="8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10"/>
      <c r="EY88" s="4"/>
      <c r="EZ88" s="4"/>
      <c r="FA88" s="106">
        <f>DB88</f>
        <v>561.2</v>
      </c>
      <c r="FB88" s="106"/>
      <c r="FC88" s="106"/>
      <c r="FD88" s="106"/>
      <c r="FE88" s="106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0"/>
      <c r="FQ88" s="101"/>
      <c r="FR88" s="101"/>
      <c r="FS88" s="101"/>
      <c r="FT88" s="101"/>
      <c r="FU88" s="101"/>
      <c r="FV88" s="101"/>
      <c r="FW88" s="101"/>
      <c r="FX88" s="101"/>
      <c r="FY88" s="101"/>
      <c r="FZ88" s="101"/>
      <c r="GA88" s="102"/>
      <c r="GB88" s="4"/>
      <c r="GC88" s="4"/>
      <c r="GD88" s="4"/>
      <c r="GE88" s="4"/>
      <c r="GF88" s="6"/>
    </row>
    <row r="89" spans="1:188" ht="1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11"/>
      <c r="AO89" s="12"/>
      <c r="AP89" s="12"/>
      <c r="AQ89" s="12"/>
      <c r="AR89" s="12"/>
      <c r="AS89" s="13"/>
      <c r="AT89" s="113" t="s">
        <v>84</v>
      </c>
      <c r="AU89" s="113"/>
      <c r="AV89" s="113"/>
      <c r="AW89" s="113"/>
      <c r="AX89" s="113"/>
      <c r="AY89" s="113"/>
      <c r="AZ89" s="113"/>
      <c r="BA89" s="113"/>
      <c r="BB89" s="113"/>
      <c r="BC89" s="114"/>
      <c r="BD89" s="115"/>
      <c r="BE89" s="115"/>
      <c r="BF89" s="115"/>
      <c r="BG89" s="115"/>
      <c r="BH89" s="115"/>
      <c r="BI89" s="116"/>
      <c r="BJ89" s="100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2"/>
      <c r="CD89" s="4"/>
      <c r="CE89" s="4"/>
      <c r="CF89" s="8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10"/>
      <c r="DB89" s="100">
        <v>0</v>
      </c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2"/>
      <c r="DS89" s="8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10"/>
      <c r="EH89" s="4"/>
      <c r="EI89" s="4"/>
      <c r="EJ89" s="8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10"/>
      <c r="EY89" s="4"/>
      <c r="EZ89" s="4"/>
      <c r="FA89" s="8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10"/>
      <c r="FP89" s="8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10"/>
      <c r="GB89" s="4"/>
      <c r="GC89" s="4"/>
      <c r="GD89" s="4"/>
      <c r="GE89" s="4"/>
      <c r="GF89" s="6"/>
    </row>
    <row r="90" spans="1:188" s="31" customFormat="1" ht="15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80"/>
      <c r="AN90" s="55"/>
      <c r="AO90" s="50"/>
      <c r="AP90" s="50"/>
      <c r="AQ90" s="50"/>
      <c r="AR90" s="50"/>
      <c r="AS90" s="51"/>
      <c r="AT90" s="95" t="s">
        <v>34</v>
      </c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7"/>
      <c r="BJ90" s="107">
        <f>BJ91+BJ94</f>
        <v>6023400</v>
      </c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9"/>
      <c r="CD90" s="28"/>
      <c r="CE90" s="28"/>
      <c r="CF90" s="107" t="e">
        <f>CF91+CF94+#REF!</f>
        <v>#REF!</v>
      </c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9"/>
      <c r="DB90" s="107">
        <f>DB91+DB94</f>
        <v>1557113.62</v>
      </c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9"/>
      <c r="DS90" s="52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4"/>
      <c r="EH90" s="28"/>
      <c r="EI90" s="28"/>
      <c r="EJ90" s="52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4"/>
      <c r="EY90" s="28"/>
      <c r="EZ90" s="28"/>
      <c r="FA90" s="107">
        <f t="shared" si="4"/>
        <v>1557113.62</v>
      </c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9"/>
      <c r="FP90" s="107">
        <f>BJ90-FA90</f>
        <v>4466286.38</v>
      </c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9"/>
      <c r="GB90" s="28"/>
      <c r="GC90" s="28"/>
      <c r="GD90" s="28"/>
      <c r="GE90" s="28"/>
      <c r="GF90" s="29"/>
    </row>
    <row r="91" spans="1:188" s="30" customFormat="1" ht="15" customHeight="1">
      <c r="A91" s="82" t="s">
        <v>33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3"/>
      <c r="AN91" s="98"/>
      <c r="AO91" s="99"/>
      <c r="AP91" s="99"/>
      <c r="AQ91" s="99"/>
      <c r="AR91" s="99"/>
      <c r="AS91" s="75"/>
      <c r="AT91" s="77" t="s">
        <v>35</v>
      </c>
      <c r="AU91" s="77"/>
      <c r="AV91" s="77"/>
      <c r="AW91" s="77"/>
      <c r="AX91" s="77"/>
      <c r="AY91" s="77"/>
      <c r="AZ91" s="77"/>
      <c r="BA91" s="77"/>
      <c r="BB91" s="77"/>
      <c r="BC91" s="95"/>
      <c r="BD91" s="96"/>
      <c r="BE91" s="96"/>
      <c r="BF91" s="96"/>
      <c r="BG91" s="96"/>
      <c r="BH91" s="96"/>
      <c r="BI91" s="97"/>
      <c r="BJ91" s="107">
        <v>4788700</v>
      </c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9"/>
      <c r="CD91" s="35"/>
      <c r="CE91" s="35"/>
      <c r="CF91" s="76">
        <v>0</v>
      </c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107">
        <f>DB92+DB93</f>
        <v>791781.8099999999</v>
      </c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9"/>
      <c r="DS91" s="110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2"/>
      <c r="EH91" s="35"/>
      <c r="EI91" s="35"/>
      <c r="EJ91" s="110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2"/>
      <c r="EY91" s="35"/>
      <c r="EZ91" s="35"/>
      <c r="FA91" s="107">
        <f t="shared" si="4"/>
        <v>791781.8099999999</v>
      </c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108"/>
      <c r="FN91" s="108"/>
      <c r="FO91" s="109"/>
      <c r="FP91" s="110">
        <f>BJ91-FA91</f>
        <v>3996918.19</v>
      </c>
      <c r="FQ91" s="111"/>
      <c r="FR91" s="111"/>
      <c r="FS91" s="111"/>
      <c r="FT91" s="111"/>
      <c r="FU91" s="111"/>
      <c r="FV91" s="111"/>
      <c r="FW91" s="111"/>
      <c r="FX91" s="111"/>
      <c r="FY91" s="111"/>
      <c r="FZ91" s="111"/>
      <c r="GA91" s="112"/>
      <c r="GB91" s="35"/>
      <c r="GC91" s="35"/>
      <c r="GD91" s="35"/>
      <c r="GE91" s="35"/>
      <c r="GF91" s="36"/>
    </row>
    <row r="92" spans="1:188" ht="15" customHeight="1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78"/>
      <c r="AO92" s="113"/>
      <c r="AP92" s="113"/>
      <c r="AQ92" s="113"/>
      <c r="AR92" s="113"/>
      <c r="AS92" s="113"/>
      <c r="AT92" s="113" t="s">
        <v>36</v>
      </c>
      <c r="AU92" s="113"/>
      <c r="AV92" s="113"/>
      <c r="AW92" s="113"/>
      <c r="AX92" s="113"/>
      <c r="AY92" s="113"/>
      <c r="AZ92" s="113"/>
      <c r="BA92" s="113"/>
      <c r="BB92" s="113"/>
      <c r="BC92" s="114"/>
      <c r="BD92" s="115"/>
      <c r="BE92" s="115"/>
      <c r="BF92" s="115"/>
      <c r="BG92" s="115"/>
      <c r="BH92" s="115"/>
      <c r="BI92" s="11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>
        <v>784342.09</v>
      </c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6"/>
      <c r="EF92" s="106"/>
      <c r="EG92" s="106"/>
      <c r="EH92" s="106"/>
      <c r="EI92" s="106"/>
      <c r="EJ92" s="106"/>
      <c r="EK92" s="106"/>
      <c r="EL92" s="106"/>
      <c r="EM92" s="106"/>
      <c r="EN92" s="106"/>
      <c r="EO92" s="106"/>
      <c r="EP92" s="106"/>
      <c r="EQ92" s="106"/>
      <c r="ER92" s="106"/>
      <c r="ES92" s="106"/>
      <c r="ET92" s="106"/>
      <c r="EU92" s="106"/>
      <c r="EV92" s="106"/>
      <c r="EW92" s="106"/>
      <c r="EX92" s="106"/>
      <c r="EY92" s="106"/>
      <c r="EZ92" s="106"/>
      <c r="FA92" s="106">
        <f t="shared" si="4"/>
        <v>784342.09</v>
      </c>
      <c r="FB92" s="106"/>
      <c r="FC92" s="106"/>
      <c r="FD92" s="106"/>
      <c r="FE92" s="106"/>
      <c r="FF92" s="106"/>
      <c r="FG92" s="106"/>
      <c r="FH92" s="106"/>
      <c r="FI92" s="106"/>
      <c r="FJ92" s="106"/>
      <c r="FK92" s="106"/>
      <c r="FL92" s="106"/>
      <c r="FM92" s="106"/>
      <c r="FN92" s="106"/>
      <c r="FO92" s="106"/>
      <c r="FP92" s="106"/>
      <c r="FQ92" s="106"/>
      <c r="FR92" s="106"/>
      <c r="FS92" s="106"/>
      <c r="FT92" s="106"/>
      <c r="FU92" s="106"/>
      <c r="FV92" s="106"/>
      <c r="FW92" s="106"/>
      <c r="FX92" s="106"/>
      <c r="FY92" s="106"/>
      <c r="FZ92" s="106"/>
      <c r="GA92" s="106"/>
      <c r="GB92" s="106"/>
      <c r="GC92" s="106"/>
      <c r="GD92" s="106"/>
      <c r="GE92" s="106"/>
      <c r="GF92" s="91"/>
    </row>
    <row r="93" spans="1:188" ht="15" customHeight="1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78"/>
      <c r="AO93" s="113"/>
      <c r="AP93" s="113"/>
      <c r="AQ93" s="113"/>
      <c r="AR93" s="113"/>
      <c r="AS93" s="113"/>
      <c r="AT93" s="113" t="s">
        <v>37</v>
      </c>
      <c r="AU93" s="113"/>
      <c r="AV93" s="113"/>
      <c r="AW93" s="113"/>
      <c r="AX93" s="113"/>
      <c r="AY93" s="113"/>
      <c r="AZ93" s="113"/>
      <c r="BA93" s="113"/>
      <c r="BB93" s="113"/>
      <c r="BC93" s="114"/>
      <c r="BD93" s="115"/>
      <c r="BE93" s="115"/>
      <c r="BF93" s="115"/>
      <c r="BG93" s="115"/>
      <c r="BH93" s="115"/>
      <c r="BI93" s="11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>
        <v>7439.72</v>
      </c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06"/>
      <c r="EG93" s="106"/>
      <c r="EH93" s="106"/>
      <c r="EI93" s="106"/>
      <c r="EJ93" s="106"/>
      <c r="EK93" s="106"/>
      <c r="EL93" s="106"/>
      <c r="EM93" s="106"/>
      <c r="EN93" s="106"/>
      <c r="EO93" s="106"/>
      <c r="EP93" s="106"/>
      <c r="EQ93" s="106"/>
      <c r="ER93" s="106"/>
      <c r="ES93" s="106"/>
      <c r="ET93" s="106"/>
      <c r="EU93" s="106"/>
      <c r="EV93" s="106"/>
      <c r="EW93" s="106"/>
      <c r="EX93" s="106"/>
      <c r="EY93" s="106"/>
      <c r="EZ93" s="106"/>
      <c r="FA93" s="106">
        <f t="shared" si="4"/>
        <v>7439.72</v>
      </c>
      <c r="FB93" s="106"/>
      <c r="FC93" s="106"/>
      <c r="FD93" s="106"/>
      <c r="FE93" s="106"/>
      <c r="FF93" s="106"/>
      <c r="FG93" s="106"/>
      <c r="FH93" s="106"/>
      <c r="FI93" s="106"/>
      <c r="FJ93" s="106"/>
      <c r="FK93" s="106"/>
      <c r="FL93" s="106"/>
      <c r="FM93" s="106"/>
      <c r="FN93" s="106"/>
      <c r="FO93" s="106"/>
      <c r="FP93" s="106"/>
      <c r="FQ93" s="106"/>
      <c r="FR93" s="106"/>
      <c r="FS93" s="106"/>
      <c r="FT93" s="106"/>
      <c r="FU93" s="106"/>
      <c r="FV93" s="106"/>
      <c r="FW93" s="106"/>
      <c r="FX93" s="106"/>
      <c r="FY93" s="106"/>
      <c r="FZ93" s="106"/>
      <c r="GA93" s="106"/>
      <c r="GB93" s="106"/>
      <c r="GC93" s="106"/>
      <c r="GD93" s="106"/>
      <c r="GE93" s="106"/>
      <c r="GF93" s="91"/>
    </row>
    <row r="94" spans="1:188" s="30" customFormat="1" ht="15" customHeight="1">
      <c r="A94" s="82" t="s">
        <v>29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3"/>
      <c r="AN94" s="32"/>
      <c r="AO94" s="33"/>
      <c r="AP94" s="33"/>
      <c r="AQ94" s="33"/>
      <c r="AR94" s="33"/>
      <c r="AS94" s="34"/>
      <c r="AT94" s="77" t="s">
        <v>38</v>
      </c>
      <c r="AU94" s="77"/>
      <c r="AV94" s="77"/>
      <c r="AW94" s="77"/>
      <c r="AX94" s="77"/>
      <c r="AY94" s="77"/>
      <c r="AZ94" s="77"/>
      <c r="BA94" s="77"/>
      <c r="BB94" s="77"/>
      <c r="BC94" s="95"/>
      <c r="BD94" s="96"/>
      <c r="BE94" s="96"/>
      <c r="BF94" s="96"/>
      <c r="BG94" s="96"/>
      <c r="BH94" s="96"/>
      <c r="BI94" s="97"/>
      <c r="BJ94" s="107">
        <f>BJ95+BJ99</f>
        <v>1234700</v>
      </c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9"/>
      <c r="CD94" s="35"/>
      <c r="CE94" s="35"/>
      <c r="CF94" s="107">
        <f>CF95+CF99</f>
        <v>0</v>
      </c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9"/>
      <c r="DB94" s="107">
        <f>DB95+DB99</f>
        <v>765331.81</v>
      </c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9"/>
      <c r="DS94" s="25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7"/>
      <c r="EH94" s="35"/>
      <c r="EI94" s="35"/>
      <c r="EJ94" s="25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7"/>
      <c r="EY94" s="35"/>
      <c r="EZ94" s="35"/>
      <c r="FA94" s="107">
        <f aca="true" t="shared" si="5" ref="FA94:FA100">DB94</f>
        <v>765331.81</v>
      </c>
      <c r="FB94" s="108"/>
      <c r="FC94" s="108"/>
      <c r="FD94" s="108"/>
      <c r="FE94" s="108"/>
      <c r="FF94" s="108"/>
      <c r="FG94" s="108"/>
      <c r="FH94" s="108"/>
      <c r="FI94" s="108"/>
      <c r="FJ94" s="108"/>
      <c r="FK94" s="108"/>
      <c r="FL94" s="108"/>
      <c r="FM94" s="108"/>
      <c r="FN94" s="108"/>
      <c r="FO94" s="109"/>
      <c r="FP94" s="110">
        <f>BJ94-FA94</f>
        <v>469368.18999999994</v>
      </c>
      <c r="FQ94" s="111"/>
      <c r="FR94" s="111"/>
      <c r="FS94" s="111"/>
      <c r="FT94" s="111"/>
      <c r="FU94" s="111"/>
      <c r="FV94" s="111"/>
      <c r="FW94" s="111"/>
      <c r="FX94" s="111"/>
      <c r="FY94" s="111"/>
      <c r="FZ94" s="111"/>
      <c r="GA94" s="112"/>
      <c r="GB94" s="35"/>
      <c r="GC94" s="35"/>
      <c r="GD94" s="35"/>
      <c r="GE94" s="35"/>
      <c r="GF94" s="36"/>
    </row>
    <row r="95" spans="1:188" s="38" customFormat="1" ht="1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24"/>
      <c r="AO95" s="22"/>
      <c r="AP95" s="22"/>
      <c r="AQ95" s="22"/>
      <c r="AR95" s="22"/>
      <c r="AS95" s="23"/>
      <c r="AT95" s="92" t="s">
        <v>44</v>
      </c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4"/>
      <c r="BJ95" s="103">
        <v>820300</v>
      </c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5"/>
      <c r="CD95" s="5"/>
      <c r="CE95" s="5"/>
      <c r="CF95" s="103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5"/>
      <c r="DB95" s="103">
        <f>DB96+DB97+DB98</f>
        <v>392627.48</v>
      </c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5"/>
      <c r="DS95" s="14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6"/>
      <c r="EH95" s="5"/>
      <c r="EI95" s="5"/>
      <c r="EJ95" s="14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6"/>
      <c r="EY95" s="5"/>
      <c r="EZ95" s="5"/>
      <c r="FA95" s="103">
        <f t="shared" si="5"/>
        <v>392627.48</v>
      </c>
      <c r="FB95" s="104"/>
      <c r="FC95" s="104"/>
      <c r="FD95" s="104"/>
      <c r="FE95" s="104"/>
      <c r="FF95" s="104"/>
      <c r="FG95" s="104"/>
      <c r="FH95" s="104"/>
      <c r="FI95" s="104"/>
      <c r="FJ95" s="104"/>
      <c r="FK95" s="104"/>
      <c r="FL95" s="104"/>
      <c r="FM95" s="104"/>
      <c r="FN95" s="104"/>
      <c r="FO95" s="105"/>
      <c r="FP95" s="103">
        <f>BJ95-FA95</f>
        <v>427672.52</v>
      </c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5"/>
      <c r="GB95" s="5"/>
      <c r="GC95" s="5"/>
      <c r="GD95" s="5"/>
      <c r="GE95" s="5"/>
      <c r="GF95" s="7"/>
    </row>
    <row r="96" spans="1:188" ht="1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11"/>
      <c r="AO96" s="12"/>
      <c r="AP96" s="12"/>
      <c r="AQ96" s="12"/>
      <c r="AR96" s="12"/>
      <c r="AS96" s="13"/>
      <c r="AT96" s="114" t="s">
        <v>39</v>
      </c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6"/>
      <c r="BJ96" s="100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2"/>
      <c r="CD96" s="4"/>
      <c r="CE96" s="4"/>
      <c r="CF96" s="100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2"/>
      <c r="DB96" s="100">
        <v>382057.96</v>
      </c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2"/>
      <c r="DS96" s="8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10"/>
      <c r="EH96" s="4"/>
      <c r="EI96" s="4"/>
      <c r="EJ96" s="8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10"/>
      <c r="EY96" s="4"/>
      <c r="EZ96" s="4"/>
      <c r="FA96" s="100">
        <f t="shared" si="5"/>
        <v>382057.96</v>
      </c>
      <c r="FB96" s="101"/>
      <c r="FC96" s="101"/>
      <c r="FD96" s="101"/>
      <c r="FE96" s="101"/>
      <c r="FF96" s="101"/>
      <c r="FG96" s="101"/>
      <c r="FH96" s="101"/>
      <c r="FI96" s="101"/>
      <c r="FJ96" s="101"/>
      <c r="FK96" s="101"/>
      <c r="FL96" s="101"/>
      <c r="FM96" s="101"/>
      <c r="FN96" s="101"/>
      <c r="FO96" s="102"/>
      <c r="FP96" s="100"/>
      <c r="FQ96" s="101"/>
      <c r="FR96" s="101"/>
      <c r="FS96" s="101"/>
      <c r="FT96" s="101"/>
      <c r="FU96" s="101"/>
      <c r="FV96" s="101"/>
      <c r="FW96" s="101"/>
      <c r="FX96" s="101"/>
      <c r="FY96" s="101"/>
      <c r="FZ96" s="101"/>
      <c r="GA96" s="102"/>
      <c r="GB96" s="4"/>
      <c r="GC96" s="4"/>
      <c r="GD96" s="4"/>
      <c r="GE96" s="4"/>
      <c r="GF96" s="6"/>
    </row>
    <row r="97" spans="1:188" ht="1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11"/>
      <c r="AO97" s="12"/>
      <c r="AP97" s="12"/>
      <c r="AQ97" s="12"/>
      <c r="AR97" s="12"/>
      <c r="AS97" s="13"/>
      <c r="AT97" s="114" t="s">
        <v>40</v>
      </c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6"/>
      <c r="BJ97" s="100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2"/>
      <c r="CD97" s="4"/>
      <c r="CE97" s="4"/>
      <c r="CF97" s="100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101"/>
      <c r="CY97" s="101"/>
      <c r="CZ97" s="101"/>
      <c r="DA97" s="102"/>
      <c r="DB97" s="100">
        <v>3637.11</v>
      </c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2"/>
      <c r="DS97" s="8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10"/>
      <c r="EH97" s="4"/>
      <c r="EI97" s="4"/>
      <c r="EJ97" s="8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10"/>
      <c r="EY97" s="4"/>
      <c r="EZ97" s="4"/>
      <c r="FA97" s="100">
        <f t="shared" si="5"/>
        <v>3637.11</v>
      </c>
      <c r="FB97" s="101"/>
      <c r="FC97" s="101"/>
      <c r="FD97" s="101"/>
      <c r="FE97" s="101"/>
      <c r="FF97" s="101"/>
      <c r="FG97" s="101"/>
      <c r="FH97" s="101"/>
      <c r="FI97" s="101"/>
      <c r="FJ97" s="101"/>
      <c r="FK97" s="101"/>
      <c r="FL97" s="101"/>
      <c r="FM97" s="101"/>
      <c r="FN97" s="101"/>
      <c r="FO97" s="102"/>
      <c r="FP97" s="100"/>
      <c r="FQ97" s="101"/>
      <c r="FR97" s="101"/>
      <c r="FS97" s="101"/>
      <c r="FT97" s="101"/>
      <c r="FU97" s="101"/>
      <c r="FV97" s="101"/>
      <c r="FW97" s="101"/>
      <c r="FX97" s="101"/>
      <c r="FY97" s="101"/>
      <c r="FZ97" s="101"/>
      <c r="GA97" s="102"/>
      <c r="GB97" s="4"/>
      <c r="GC97" s="4"/>
      <c r="GD97" s="4"/>
      <c r="GE97" s="4"/>
      <c r="GF97" s="6"/>
    </row>
    <row r="98" spans="1:188" ht="1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11"/>
      <c r="AO98" s="12"/>
      <c r="AP98" s="12"/>
      <c r="AQ98" s="12"/>
      <c r="AR98" s="12"/>
      <c r="AS98" s="13"/>
      <c r="AT98" s="114" t="s">
        <v>61</v>
      </c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6"/>
      <c r="BJ98" s="8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10"/>
      <c r="CD98" s="4"/>
      <c r="CE98" s="4"/>
      <c r="CF98" s="8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10"/>
      <c r="DB98" s="100">
        <v>6932.41</v>
      </c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2"/>
      <c r="DS98" s="8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10"/>
      <c r="EH98" s="4"/>
      <c r="EI98" s="4"/>
      <c r="EJ98" s="8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10"/>
      <c r="EY98" s="4"/>
      <c r="EZ98" s="4"/>
      <c r="FA98" s="100">
        <f>DB98</f>
        <v>6932.41</v>
      </c>
      <c r="FB98" s="101"/>
      <c r="FC98" s="101"/>
      <c r="FD98" s="101"/>
      <c r="FE98" s="101"/>
      <c r="FF98" s="101"/>
      <c r="FG98" s="101"/>
      <c r="FH98" s="101"/>
      <c r="FI98" s="101"/>
      <c r="FJ98" s="101"/>
      <c r="FK98" s="101"/>
      <c r="FL98" s="101"/>
      <c r="FM98" s="101"/>
      <c r="FN98" s="101"/>
      <c r="FO98" s="102"/>
      <c r="FP98" s="100"/>
      <c r="FQ98" s="101"/>
      <c r="FR98" s="101"/>
      <c r="FS98" s="101"/>
      <c r="FT98" s="101"/>
      <c r="FU98" s="101"/>
      <c r="FV98" s="101"/>
      <c r="FW98" s="101"/>
      <c r="FX98" s="101"/>
      <c r="FY98" s="101"/>
      <c r="FZ98" s="101"/>
      <c r="GA98" s="102"/>
      <c r="GB98" s="4"/>
      <c r="GC98" s="4"/>
      <c r="GD98" s="4"/>
      <c r="GE98" s="4"/>
      <c r="GF98" s="6"/>
    </row>
    <row r="99" spans="1:188" ht="1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11"/>
      <c r="AO99" s="12"/>
      <c r="AP99" s="12"/>
      <c r="AQ99" s="12"/>
      <c r="AR99" s="12"/>
      <c r="AS99" s="13"/>
      <c r="AT99" s="92" t="s">
        <v>41</v>
      </c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4"/>
      <c r="BJ99" s="103">
        <v>414400</v>
      </c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5"/>
      <c r="CD99" s="4"/>
      <c r="CE99" s="4"/>
      <c r="CF99" s="103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5"/>
      <c r="DB99" s="103">
        <f>DB100+DB101+DB102</f>
        <v>372704.33</v>
      </c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5"/>
      <c r="DS99" s="8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10"/>
      <c r="EH99" s="4"/>
      <c r="EI99" s="4"/>
      <c r="EJ99" s="8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10"/>
      <c r="EY99" s="4"/>
      <c r="EZ99" s="4"/>
      <c r="FA99" s="103">
        <f t="shared" si="5"/>
        <v>372704.33</v>
      </c>
      <c r="FB99" s="104"/>
      <c r="FC99" s="104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5"/>
      <c r="FP99" s="100"/>
      <c r="FQ99" s="101"/>
      <c r="FR99" s="101"/>
      <c r="FS99" s="101"/>
      <c r="FT99" s="101"/>
      <c r="FU99" s="101"/>
      <c r="FV99" s="101"/>
      <c r="FW99" s="101"/>
      <c r="FX99" s="101"/>
      <c r="FY99" s="101"/>
      <c r="FZ99" s="101"/>
      <c r="GA99" s="102"/>
      <c r="GB99" s="4"/>
      <c r="GC99" s="4"/>
      <c r="GD99" s="4"/>
      <c r="GE99" s="4"/>
      <c r="GF99" s="6"/>
    </row>
    <row r="100" spans="1:188" ht="15" customHeight="1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5"/>
      <c r="AN100" s="67"/>
      <c r="AO100" s="115"/>
      <c r="AP100" s="115"/>
      <c r="AQ100" s="115"/>
      <c r="AR100" s="115"/>
      <c r="AS100" s="116"/>
      <c r="AT100" s="114" t="s">
        <v>42</v>
      </c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6"/>
      <c r="BJ100" s="100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2"/>
      <c r="CD100" s="4"/>
      <c r="CE100" s="4"/>
      <c r="CF100" s="100"/>
      <c r="CG100" s="101"/>
      <c r="CH100" s="101"/>
      <c r="CI100" s="101"/>
      <c r="CJ100" s="101"/>
      <c r="CK100" s="101"/>
      <c r="CL100" s="101"/>
      <c r="CM100" s="101"/>
      <c r="CN100" s="101"/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101"/>
      <c r="CY100" s="101"/>
      <c r="CZ100" s="101"/>
      <c r="DA100" s="102"/>
      <c r="DB100" s="100">
        <v>355515.58</v>
      </c>
      <c r="DC100" s="101"/>
      <c r="DD100" s="101"/>
      <c r="DE100" s="101"/>
      <c r="DF100" s="101"/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2"/>
      <c r="DS100" s="100"/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01"/>
      <c r="EF100" s="101"/>
      <c r="EG100" s="102"/>
      <c r="EH100" s="4"/>
      <c r="EI100" s="4"/>
      <c r="EJ100" s="100"/>
      <c r="EK100" s="101"/>
      <c r="EL100" s="101"/>
      <c r="EM100" s="101"/>
      <c r="EN100" s="101"/>
      <c r="EO100" s="101"/>
      <c r="EP100" s="101"/>
      <c r="EQ100" s="101"/>
      <c r="ER100" s="101"/>
      <c r="ES100" s="101"/>
      <c r="ET100" s="101"/>
      <c r="EU100" s="101"/>
      <c r="EV100" s="101"/>
      <c r="EW100" s="101"/>
      <c r="EX100" s="102"/>
      <c r="EY100" s="4"/>
      <c r="EZ100" s="4"/>
      <c r="FA100" s="100">
        <f t="shared" si="5"/>
        <v>355515.58</v>
      </c>
      <c r="FB100" s="101"/>
      <c r="FC100" s="101"/>
      <c r="FD100" s="101"/>
      <c r="FE100" s="101"/>
      <c r="FF100" s="101"/>
      <c r="FG100" s="101"/>
      <c r="FH100" s="101"/>
      <c r="FI100" s="101"/>
      <c r="FJ100" s="101"/>
      <c r="FK100" s="101"/>
      <c r="FL100" s="101"/>
      <c r="FM100" s="101"/>
      <c r="FN100" s="101"/>
      <c r="FO100" s="102"/>
      <c r="FP100" s="100"/>
      <c r="FQ100" s="101"/>
      <c r="FR100" s="101"/>
      <c r="FS100" s="101"/>
      <c r="FT100" s="101"/>
      <c r="FU100" s="101"/>
      <c r="FV100" s="101"/>
      <c r="FW100" s="101"/>
      <c r="FX100" s="101"/>
      <c r="FY100" s="101"/>
      <c r="FZ100" s="101"/>
      <c r="GA100" s="102"/>
      <c r="GB100" s="4"/>
      <c r="GC100" s="4"/>
      <c r="GD100" s="4"/>
      <c r="GE100" s="4"/>
      <c r="GF100" s="6"/>
    </row>
    <row r="101" spans="1:188" ht="1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11"/>
      <c r="AO101" s="12"/>
      <c r="AP101" s="12"/>
      <c r="AQ101" s="12"/>
      <c r="AR101" s="12"/>
      <c r="AS101" s="13"/>
      <c r="AT101" s="114" t="s">
        <v>43</v>
      </c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6"/>
      <c r="BJ101" s="8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10"/>
      <c r="CD101" s="4"/>
      <c r="CE101" s="4"/>
      <c r="CF101" s="8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10"/>
      <c r="DB101" s="100">
        <v>2161.12</v>
      </c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2"/>
      <c r="DS101" s="8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10"/>
      <c r="EH101" s="4"/>
      <c r="EI101" s="4"/>
      <c r="EJ101" s="8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10"/>
      <c r="EY101" s="4"/>
      <c r="EZ101" s="4"/>
      <c r="FA101" s="100">
        <f>DB101</f>
        <v>2161.12</v>
      </c>
      <c r="FB101" s="101"/>
      <c r="FC101" s="101"/>
      <c r="FD101" s="101"/>
      <c r="FE101" s="101"/>
      <c r="FF101" s="101"/>
      <c r="FG101" s="101"/>
      <c r="FH101" s="101"/>
      <c r="FI101" s="101"/>
      <c r="FJ101" s="101"/>
      <c r="FK101" s="101"/>
      <c r="FL101" s="101"/>
      <c r="FM101" s="101"/>
      <c r="FN101" s="101"/>
      <c r="FO101" s="102"/>
      <c r="FP101" s="100"/>
      <c r="FQ101" s="101"/>
      <c r="FR101" s="101"/>
      <c r="FS101" s="101"/>
      <c r="FT101" s="101"/>
      <c r="FU101" s="101"/>
      <c r="FV101" s="101"/>
      <c r="FW101" s="101"/>
      <c r="FX101" s="101"/>
      <c r="FY101" s="101"/>
      <c r="FZ101" s="101"/>
      <c r="GA101" s="102"/>
      <c r="GB101" s="4"/>
      <c r="GC101" s="4"/>
      <c r="GD101" s="4"/>
      <c r="GE101" s="4"/>
      <c r="GF101" s="6"/>
    </row>
    <row r="102" spans="1:188" ht="1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11"/>
      <c r="AO102" s="12"/>
      <c r="AP102" s="12"/>
      <c r="AQ102" s="12"/>
      <c r="AR102" s="12"/>
      <c r="AS102" s="13"/>
      <c r="AT102" s="114" t="s">
        <v>45</v>
      </c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6"/>
      <c r="BJ102" s="8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10"/>
      <c r="CD102" s="4"/>
      <c r="CE102" s="4"/>
      <c r="CF102" s="8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10"/>
      <c r="DB102" s="100">
        <v>15027.63</v>
      </c>
      <c r="DC102" s="101"/>
      <c r="DD102" s="101"/>
      <c r="DE102" s="101"/>
      <c r="DF102" s="101"/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2"/>
      <c r="DS102" s="8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10"/>
      <c r="EH102" s="4"/>
      <c r="EI102" s="4"/>
      <c r="EJ102" s="8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10"/>
      <c r="EY102" s="4"/>
      <c r="EZ102" s="4"/>
      <c r="FA102" s="100">
        <f>DB102</f>
        <v>15027.63</v>
      </c>
      <c r="FB102" s="101"/>
      <c r="FC102" s="101"/>
      <c r="FD102" s="101"/>
      <c r="FE102" s="101"/>
      <c r="FF102" s="101"/>
      <c r="FG102" s="101"/>
      <c r="FH102" s="101"/>
      <c r="FI102" s="101"/>
      <c r="FJ102" s="101"/>
      <c r="FK102" s="101"/>
      <c r="FL102" s="101"/>
      <c r="FM102" s="101"/>
      <c r="FN102" s="101"/>
      <c r="FO102" s="102"/>
      <c r="FP102" s="100"/>
      <c r="FQ102" s="101"/>
      <c r="FR102" s="101"/>
      <c r="FS102" s="101"/>
      <c r="FT102" s="101"/>
      <c r="FU102" s="101"/>
      <c r="FV102" s="101"/>
      <c r="FW102" s="101"/>
      <c r="FX102" s="101"/>
      <c r="FY102" s="101"/>
      <c r="FZ102" s="101"/>
      <c r="GA102" s="102"/>
      <c r="GB102" s="4"/>
      <c r="GC102" s="4"/>
      <c r="GD102" s="4"/>
      <c r="GE102" s="4"/>
      <c r="GF102" s="6"/>
    </row>
    <row r="103" spans="1:188" s="31" customFormat="1" ht="1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5"/>
      <c r="AO103" s="50"/>
      <c r="AP103" s="50"/>
      <c r="AQ103" s="50"/>
      <c r="AR103" s="50"/>
      <c r="AS103" s="51"/>
      <c r="AT103" s="95" t="s">
        <v>56</v>
      </c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7"/>
      <c r="BJ103" s="107">
        <v>0</v>
      </c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9"/>
      <c r="CD103" s="28"/>
      <c r="CE103" s="28"/>
      <c r="CF103" s="107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9"/>
      <c r="DB103" s="107">
        <f>DB104+DB105</f>
        <v>21.56</v>
      </c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9"/>
      <c r="DS103" s="52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4"/>
      <c r="EH103" s="28"/>
      <c r="EI103" s="28"/>
      <c r="EJ103" s="107"/>
      <c r="EK103" s="108"/>
      <c r="EL103" s="108"/>
      <c r="EM103" s="108"/>
      <c r="EN103" s="108"/>
      <c r="EO103" s="108"/>
      <c r="EP103" s="108"/>
      <c r="EQ103" s="108"/>
      <c r="ER103" s="108"/>
      <c r="ES103" s="108"/>
      <c r="ET103" s="108"/>
      <c r="EU103" s="108"/>
      <c r="EV103" s="108"/>
      <c r="EW103" s="108"/>
      <c r="EX103" s="109"/>
      <c r="EY103" s="28"/>
      <c r="EZ103" s="28"/>
      <c r="FA103" s="107">
        <f>DB103+EJ103</f>
        <v>21.56</v>
      </c>
      <c r="FB103" s="108"/>
      <c r="FC103" s="108"/>
      <c r="FD103" s="108"/>
      <c r="FE103" s="108"/>
      <c r="FF103" s="108"/>
      <c r="FG103" s="108"/>
      <c r="FH103" s="108"/>
      <c r="FI103" s="108"/>
      <c r="FJ103" s="108"/>
      <c r="FK103" s="108"/>
      <c r="FL103" s="108"/>
      <c r="FM103" s="108"/>
      <c r="FN103" s="108"/>
      <c r="FO103" s="109"/>
      <c r="FP103" s="107">
        <f>CF103-FA103</f>
        <v>-21.56</v>
      </c>
      <c r="FQ103" s="108"/>
      <c r="FR103" s="108"/>
      <c r="FS103" s="108"/>
      <c r="FT103" s="108"/>
      <c r="FU103" s="108"/>
      <c r="FV103" s="108"/>
      <c r="FW103" s="108"/>
      <c r="FX103" s="108"/>
      <c r="FY103" s="108"/>
      <c r="FZ103" s="108"/>
      <c r="GA103" s="109"/>
      <c r="GB103" s="28"/>
      <c r="GC103" s="28"/>
      <c r="GD103" s="28"/>
      <c r="GE103" s="28"/>
      <c r="GF103" s="29"/>
    </row>
    <row r="104" spans="1:188" ht="1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11"/>
      <c r="AO104" s="12"/>
      <c r="AP104" s="12"/>
      <c r="AQ104" s="12"/>
      <c r="AR104" s="12"/>
      <c r="AS104" s="13"/>
      <c r="AT104" s="114" t="s">
        <v>115</v>
      </c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6"/>
      <c r="BJ104" s="100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2"/>
      <c r="CD104" s="4"/>
      <c r="CE104" s="4"/>
      <c r="CF104" s="100">
        <v>24.34</v>
      </c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2"/>
      <c r="DB104" s="100">
        <v>0</v>
      </c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2"/>
      <c r="DS104" s="8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10"/>
      <c r="EH104" s="4"/>
      <c r="EI104" s="4"/>
      <c r="EJ104" s="8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10"/>
      <c r="EY104" s="4"/>
      <c r="EZ104" s="4"/>
      <c r="FA104" s="100">
        <f>DB104</f>
        <v>0</v>
      </c>
      <c r="FB104" s="101"/>
      <c r="FC104" s="101"/>
      <c r="FD104" s="101"/>
      <c r="FE104" s="101"/>
      <c r="FF104" s="101"/>
      <c r="FG104" s="101"/>
      <c r="FH104" s="101"/>
      <c r="FI104" s="101"/>
      <c r="FJ104" s="101"/>
      <c r="FK104" s="101"/>
      <c r="FL104" s="101"/>
      <c r="FM104" s="101"/>
      <c r="FN104" s="101"/>
      <c r="FO104" s="102"/>
      <c r="FP104" s="100"/>
      <c r="FQ104" s="101"/>
      <c r="FR104" s="101"/>
      <c r="FS104" s="101"/>
      <c r="FT104" s="101"/>
      <c r="FU104" s="101"/>
      <c r="FV104" s="101"/>
      <c r="FW104" s="101"/>
      <c r="FX104" s="101"/>
      <c r="FY104" s="101"/>
      <c r="FZ104" s="101"/>
      <c r="GA104" s="102"/>
      <c r="GB104" s="4"/>
      <c r="GC104" s="4"/>
      <c r="GD104" s="4"/>
      <c r="GE104" s="4"/>
      <c r="GF104" s="6"/>
    </row>
    <row r="105" spans="1:188" ht="1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11"/>
      <c r="AO105" s="12"/>
      <c r="AP105" s="12"/>
      <c r="AQ105" s="12"/>
      <c r="AR105" s="12"/>
      <c r="AS105" s="13"/>
      <c r="AT105" s="114" t="s">
        <v>116</v>
      </c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6"/>
      <c r="BJ105" s="100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2"/>
      <c r="CD105" s="4"/>
      <c r="CE105" s="4"/>
      <c r="CF105" s="100">
        <v>11.53</v>
      </c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2"/>
      <c r="DB105" s="100">
        <v>21.56</v>
      </c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2"/>
      <c r="DS105" s="8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10"/>
      <c r="EH105" s="4"/>
      <c r="EI105" s="4"/>
      <c r="EJ105" s="8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10"/>
      <c r="EY105" s="4"/>
      <c r="EZ105" s="4"/>
      <c r="FA105" s="100">
        <f>DB105</f>
        <v>21.56</v>
      </c>
      <c r="FB105" s="101"/>
      <c r="FC105" s="101"/>
      <c r="FD105" s="101"/>
      <c r="FE105" s="101"/>
      <c r="FF105" s="101"/>
      <c r="FG105" s="101"/>
      <c r="FH105" s="101"/>
      <c r="FI105" s="101"/>
      <c r="FJ105" s="101"/>
      <c r="FK105" s="101"/>
      <c r="FL105" s="101"/>
      <c r="FM105" s="101"/>
      <c r="FN105" s="101"/>
      <c r="FO105" s="102"/>
      <c r="FP105" s="100"/>
      <c r="FQ105" s="101"/>
      <c r="FR105" s="101"/>
      <c r="FS105" s="101"/>
      <c r="FT105" s="101"/>
      <c r="FU105" s="101"/>
      <c r="FV105" s="101"/>
      <c r="FW105" s="101"/>
      <c r="FX105" s="101"/>
      <c r="FY105" s="101"/>
      <c r="FZ105" s="101"/>
      <c r="GA105" s="102"/>
      <c r="GB105" s="4"/>
      <c r="GC105" s="4"/>
      <c r="GD105" s="4"/>
      <c r="GE105" s="4"/>
      <c r="GF105" s="6"/>
    </row>
    <row r="106" spans="1:188" ht="1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11"/>
      <c r="AO106" s="12"/>
      <c r="AP106" s="12"/>
      <c r="AQ106" s="12"/>
      <c r="AR106" s="12"/>
      <c r="AS106" s="13"/>
      <c r="AT106" s="114" t="s">
        <v>86</v>
      </c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6"/>
      <c r="BJ106" s="8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10"/>
      <c r="CD106" s="4"/>
      <c r="CE106" s="4"/>
      <c r="CF106" s="8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10"/>
      <c r="DB106" s="8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10"/>
      <c r="DS106" s="8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10"/>
      <c r="EH106" s="4"/>
      <c r="EI106" s="4"/>
      <c r="EJ106" s="100"/>
      <c r="EK106" s="101"/>
      <c r="EL106" s="101"/>
      <c r="EM106" s="101"/>
      <c r="EN106" s="101"/>
      <c r="EO106" s="101"/>
      <c r="EP106" s="101"/>
      <c r="EQ106" s="101"/>
      <c r="ER106" s="101"/>
      <c r="ES106" s="101"/>
      <c r="ET106" s="101"/>
      <c r="EU106" s="101"/>
      <c r="EV106" s="101"/>
      <c r="EW106" s="101"/>
      <c r="EX106" s="101"/>
      <c r="EY106" s="10"/>
      <c r="EZ106" s="4"/>
      <c r="FA106" s="100">
        <f>EJ106</f>
        <v>0</v>
      </c>
      <c r="FB106" s="101"/>
      <c r="FC106" s="101"/>
      <c r="FD106" s="101"/>
      <c r="FE106" s="101"/>
      <c r="FF106" s="101"/>
      <c r="FG106" s="101"/>
      <c r="FH106" s="101"/>
      <c r="FI106" s="101"/>
      <c r="FJ106" s="101"/>
      <c r="FK106" s="101"/>
      <c r="FL106" s="101"/>
      <c r="FM106" s="101"/>
      <c r="FN106" s="101"/>
      <c r="FO106" s="102"/>
      <c r="FP106" s="100"/>
      <c r="FQ106" s="101"/>
      <c r="FR106" s="101"/>
      <c r="FS106" s="101"/>
      <c r="FT106" s="101"/>
      <c r="FU106" s="101"/>
      <c r="FV106" s="101"/>
      <c r="FW106" s="101"/>
      <c r="FX106" s="101"/>
      <c r="FY106" s="101"/>
      <c r="FZ106" s="101"/>
      <c r="GA106" s="102"/>
      <c r="GB106" s="4"/>
      <c r="GC106" s="4"/>
      <c r="GD106" s="4"/>
      <c r="GE106" s="4"/>
      <c r="GF106" s="6"/>
    </row>
    <row r="107" spans="1:188" ht="1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11"/>
      <c r="AO107" s="12"/>
      <c r="AP107" s="12"/>
      <c r="AQ107" s="12"/>
      <c r="AR107" s="12"/>
      <c r="AS107" s="13"/>
      <c r="AT107" s="114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6"/>
      <c r="BJ107" s="8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10"/>
      <c r="CD107" s="4"/>
      <c r="CE107" s="4"/>
      <c r="CF107" s="8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10"/>
      <c r="DB107" s="8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10"/>
      <c r="DS107" s="8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10"/>
      <c r="EH107" s="4"/>
      <c r="EI107" s="4"/>
      <c r="EJ107" s="100"/>
      <c r="EK107" s="101"/>
      <c r="EL107" s="101"/>
      <c r="EM107" s="101"/>
      <c r="EN107" s="101"/>
      <c r="EO107" s="101"/>
      <c r="EP107" s="101"/>
      <c r="EQ107" s="101"/>
      <c r="ER107" s="101"/>
      <c r="ES107" s="101"/>
      <c r="ET107" s="101"/>
      <c r="EU107" s="101"/>
      <c r="EV107" s="101"/>
      <c r="EW107" s="101"/>
      <c r="EX107" s="101"/>
      <c r="EY107" s="10"/>
      <c r="EZ107" s="4"/>
      <c r="FA107" s="100">
        <f>EJ107</f>
        <v>0</v>
      </c>
      <c r="FB107" s="101"/>
      <c r="FC107" s="101"/>
      <c r="FD107" s="101"/>
      <c r="FE107" s="101"/>
      <c r="FF107" s="101"/>
      <c r="FG107" s="101"/>
      <c r="FH107" s="101"/>
      <c r="FI107" s="101"/>
      <c r="FJ107" s="101"/>
      <c r="FK107" s="101"/>
      <c r="FL107" s="101"/>
      <c r="FM107" s="101"/>
      <c r="FN107" s="101"/>
      <c r="FO107" s="102"/>
      <c r="FP107" s="100"/>
      <c r="FQ107" s="101"/>
      <c r="FR107" s="101"/>
      <c r="FS107" s="101"/>
      <c r="FT107" s="101"/>
      <c r="FU107" s="101"/>
      <c r="FV107" s="101"/>
      <c r="FW107" s="101"/>
      <c r="FX107" s="101"/>
      <c r="FY107" s="101"/>
      <c r="FZ107" s="101"/>
      <c r="GA107" s="102"/>
      <c r="GB107" s="4"/>
      <c r="GC107" s="4"/>
      <c r="GD107" s="4"/>
      <c r="GE107" s="4"/>
      <c r="GF107" s="6"/>
    </row>
    <row r="108" spans="1:188" ht="0.75" customHeight="1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49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7"/>
      <c r="BD108" s="125"/>
      <c r="BE108" s="125"/>
      <c r="BF108" s="125"/>
      <c r="BG108" s="125"/>
      <c r="BH108" s="125"/>
      <c r="BI108" s="148"/>
      <c r="BJ108" s="150"/>
      <c r="BK108" s="150"/>
      <c r="BL108" s="150"/>
      <c r="BM108" s="150"/>
      <c r="BN108" s="150"/>
      <c r="BO108" s="150"/>
      <c r="BP108" s="150"/>
      <c r="BQ108" s="150"/>
      <c r="BR108" s="150"/>
      <c r="BS108" s="150"/>
      <c r="BT108" s="150"/>
      <c r="BU108" s="150"/>
      <c r="BV108" s="150"/>
      <c r="BW108" s="150"/>
      <c r="BX108" s="150"/>
      <c r="BY108" s="150"/>
      <c r="BZ108" s="150"/>
      <c r="CA108" s="150"/>
      <c r="CB108" s="150"/>
      <c r="CC108" s="150"/>
      <c r="CD108" s="150"/>
      <c r="CE108" s="150"/>
      <c r="CF108" s="150"/>
      <c r="CG108" s="150"/>
      <c r="CH108" s="150"/>
      <c r="CI108" s="150"/>
      <c r="CJ108" s="150"/>
      <c r="CK108" s="150"/>
      <c r="CL108" s="150"/>
      <c r="CM108" s="150"/>
      <c r="CN108" s="150"/>
      <c r="CO108" s="150"/>
      <c r="CP108" s="150"/>
      <c r="CQ108" s="150"/>
      <c r="CR108" s="150"/>
      <c r="CS108" s="150"/>
      <c r="CT108" s="150"/>
      <c r="CU108" s="150"/>
      <c r="CV108" s="150"/>
      <c r="CW108" s="150"/>
      <c r="CX108" s="150"/>
      <c r="CY108" s="150"/>
      <c r="CZ108" s="150"/>
      <c r="DA108" s="150"/>
      <c r="DB108" s="150"/>
      <c r="DC108" s="150"/>
      <c r="DD108" s="150"/>
      <c r="DE108" s="150"/>
      <c r="DF108" s="150"/>
      <c r="DG108" s="150"/>
      <c r="DH108" s="150"/>
      <c r="DI108" s="150"/>
      <c r="DJ108" s="150"/>
      <c r="DK108" s="150"/>
      <c r="DL108" s="150"/>
      <c r="DM108" s="150"/>
      <c r="DN108" s="150"/>
      <c r="DO108" s="150"/>
      <c r="DP108" s="150"/>
      <c r="DQ108" s="150"/>
      <c r="DR108" s="150"/>
      <c r="DS108" s="150"/>
      <c r="DT108" s="150"/>
      <c r="DU108" s="150"/>
      <c r="DV108" s="150"/>
      <c r="DW108" s="150"/>
      <c r="DX108" s="150"/>
      <c r="DY108" s="150"/>
      <c r="DZ108" s="150"/>
      <c r="EA108" s="150"/>
      <c r="EB108" s="150"/>
      <c r="EC108" s="150"/>
      <c r="ED108" s="150"/>
      <c r="EE108" s="150"/>
      <c r="EF108" s="150"/>
      <c r="EG108" s="150"/>
      <c r="EH108" s="150"/>
      <c r="EI108" s="150"/>
      <c r="EJ108" s="150"/>
      <c r="EK108" s="150"/>
      <c r="EL108" s="150"/>
      <c r="EM108" s="150"/>
      <c r="EN108" s="150"/>
      <c r="EO108" s="150"/>
      <c r="EP108" s="150"/>
      <c r="EQ108" s="150"/>
      <c r="ER108" s="150"/>
      <c r="ES108" s="150"/>
      <c r="ET108" s="150"/>
      <c r="EU108" s="150"/>
      <c r="EV108" s="150"/>
      <c r="EW108" s="150"/>
      <c r="EX108" s="150"/>
      <c r="EY108" s="150"/>
      <c r="EZ108" s="150"/>
      <c r="FA108" s="150"/>
      <c r="FB108" s="150"/>
      <c r="FC108" s="150"/>
      <c r="FD108" s="150"/>
      <c r="FE108" s="150"/>
      <c r="FF108" s="150"/>
      <c r="FG108" s="150"/>
      <c r="FH108" s="150"/>
      <c r="FI108" s="150"/>
      <c r="FJ108" s="150"/>
      <c r="FK108" s="150"/>
      <c r="FL108" s="150"/>
      <c r="FM108" s="150"/>
      <c r="FN108" s="150"/>
      <c r="FO108" s="150"/>
      <c r="FP108" s="150"/>
      <c r="FQ108" s="150"/>
      <c r="FR108" s="150"/>
      <c r="FS108" s="150"/>
      <c r="FT108" s="150"/>
      <c r="FU108" s="150"/>
      <c r="FV108" s="150"/>
      <c r="FW108" s="150"/>
      <c r="FX108" s="150"/>
      <c r="FY108" s="150"/>
      <c r="FZ108" s="150"/>
      <c r="GA108" s="150"/>
      <c r="GB108" s="150"/>
      <c r="GC108" s="150"/>
      <c r="GD108" s="150"/>
      <c r="GE108" s="150"/>
      <c r="GF108" s="152"/>
    </row>
    <row r="109" ht="11.25">
      <c r="EJ109" s="1">
        <v>3</v>
      </c>
    </row>
  </sheetData>
  <sheetProtection/>
  <mergeCells count="588">
    <mergeCell ref="DB48:DR48"/>
    <mergeCell ref="CF45:DA45"/>
    <mergeCell ref="FA42:FO42"/>
    <mergeCell ref="FA39:FO39"/>
    <mergeCell ref="FA48:FO48"/>
    <mergeCell ref="EJ41:EX41"/>
    <mergeCell ref="EJ43:EX43"/>
    <mergeCell ref="FA47:FO47"/>
    <mergeCell ref="DB46:DR46"/>
    <mergeCell ref="BJ63:CE63"/>
    <mergeCell ref="DB66:DR66"/>
    <mergeCell ref="CF62:DA62"/>
    <mergeCell ref="CF63:DA63"/>
    <mergeCell ref="BJ64:CC64"/>
    <mergeCell ref="DS34:EG34"/>
    <mergeCell ref="CF64:DA64"/>
    <mergeCell ref="DB67:DR67"/>
    <mergeCell ref="CF65:DA65"/>
    <mergeCell ref="DB34:DR34"/>
    <mergeCell ref="DS61:EG61"/>
    <mergeCell ref="DB45:DR45"/>
    <mergeCell ref="DB43:DR43"/>
    <mergeCell ref="DS48:EI48"/>
    <mergeCell ref="DB39:DR39"/>
    <mergeCell ref="DS33:EG33"/>
    <mergeCell ref="AN31:AS31"/>
    <mergeCell ref="A31:AM31"/>
    <mergeCell ref="DB31:DR31"/>
    <mergeCell ref="DS31:EI31"/>
    <mergeCell ref="CF31:DA31"/>
    <mergeCell ref="FA43:FO43"/>
    <mergeCell ref="FP29:GA29"/>
    <mergeCell ref="FP30:GA30"/>
    <mergeCell ref="FA41:FO41"/>
    <mergeCell ref="FA40:FO40"/>
    <mergeCell ref="FP41:GA41"/>
    <mergeCell ref="FP35:GA35"/>
    <mergeCell ref="FP43:GA43"/>
    <mergeCell ref="FA33:FO33"/>
    <mergeCell ref="FA35:FO35"/>
    <mergeCell ref="DB36:DR36"/>
    <mergeCell ref="DS40:EG40"/>
    <mergeCell ref="DS35:EG35"/>
    <mergeCell ref="FA36:FO36"/>
    <mergeCell ref="FA37:FO37"/>
    <mergeCell ref="EJ35:EX35"/>
    <mergeCell ref="DB37:DR37"/>
    <mergeCell ref="DB38:DR38"/>
    <mergeCell ref="FA28:FO28"/>
    <mergeCell ref="DS28:EG28"/>
    <mergeCell ref="DS29:EG29"/>
    <mergeCell ref="FA34:FO34"/>
    <mergeCell ref="FA32:FO32"/>
    <mergeCell ref="FA30:FO30"/>
    <mergeCell ref="FA31:FO31"/>
    <mergeCell ref="EJ33:EX33"/>
    <mergeCell ref="EJ34:EX34"/>
    <mergeCell ref="DS30:EG30"/>
    <mergeCell ref="FA26:FO26"/>
    <mergeCell ref="V12:EX12"/>
    <mergeCell ref="FP12:GF12"/>
    <mergeCell ref="FP13:GF13"/>
    <mergeCell ref="FP14:GF14"/>
    <mergeCell ref="DS26:EG26"/>
    <mergeCell ref="DS25:EG25"/>
    <mergeCell ref="DS22:EI22"/>
    <mergeCell ref="CF18:DA19"/>
    <mergeCell ref="DB19:DR19"/>
    <mergeCell ref="FP27:GA27"/>
    <mergeCell ref="FA27:FO27"/>
    <mergeCell ref="FA23:FO23"/>
    <mergeCell ref="EJ22:EZ22"/>
    <mergeCell ref="FP24:GA24"/>
    <mergeCell ref="FP26:GA26"/>
    <mergeCell ref="FA22:FO22"/>
    <mergeCell ref="EJ26:EX26"/>
    <mergeCell ref="EJ25:EX25"/>
    <mergeCell ref="FP23:GA23"/>
    <mergeCell ref="DS19:EI19"/>
    <mergeCell ref="DB22:DR22"/>
    <mergeCell ref="DB20:DR20"/>
    <mergeCell ref="DB18:FO18"/>
    <mergeCell ref="EJ19:EZ19"/>
    <mergeCell ref="DS20:EI20"/>
    <mergeCell ref="DB21:DR21"/>
    <mergeCell ref="EJ21:EZ21"/>
    <mergeCell ref="FA20:FO20"/>
    <mergeCell ref="A2:FM2"/>
    <mergeCell ref="A3:FM3"/>
    <mergeCell ref="BC11:EX11"/>
    <mergeCell ref="BI7:CC7"/>
    <mergeCell ref="DF7:DG7"/>
    <mergeCell ref="CF7:CZ7"/>
    <mergeCell ref="BE8:EX8"/>
    <mergeCell ref="BJ18:CE19"/>
    <mergeCell ref="A20:AM20"/>
    <mergeCell ref="AT20:BI20"/>
    <mergeCell ref="A18:AM19"/>
    <mergeCell ref="AN20:AS20"/>
    <mergeCell ref="BJ20:CE20"/>
    <mergeCell ref="CF22:DA22"/>
    <mergeCell ref="FP21:GF21"/>
    <mergeCell ref="BJ22:CE22"/>
    <mergeCell ref="AN21:AS21"/>
    <mergeCell ref="AT21:BI21"/>
    <mergeCell ref="AT22:BI22"/>
    <mergeCell ref="AT29:BI29"/>
    <mergeCell ref="BJ24:CC24"/>
    <mergeCell ref="A16:GF16"/>
    <mergeCell ref="AN22:AS22"/>
    <mergeCell ref="A24:AM24"/>
    <mergeCell ref="A22:AM22"/>
    <mergeCell ref="DB23:DR23"/>
    <mergeCell ref="CF21:DA21"/>
    <mergeCell ref="CF23:DA23"/>
    <mergeCell ref="BJ61:CC61"/>
    <mergeCell ref="AT60:BI60"/>
    <mergeCell ref="BJ23:CC23"/>
    <mergeCell ref="AT24:BI24"/>
    <mergeCell ref="AT37:BI37"/>
    <mergeCell ref="BJ37:CC37"/>
    <mergeCell ref="AT38:BI38"/>
    <mergeCell ref="BJ38:CC38"/>
    <mergeCell ref="BJ75:CC75"/>
    <mergeCell ref="AT72:BI72"/>
    <mergeCell ref="BJ74:CC74"/>
    <mergeCell ref="AT71:BI71"/>
    <mergeCell ref="A27:AM27"/>
    <mergeCell ref="A26:AM26"/>
    <mergeCell ref="A35:AM35"/>
    <mergeCell ref="A39:AM39"/>
    <mergeCell ref="A29:AM29"/>
    <mergeCell ref="A28:AM28"/>
    <mergeCell ref="A30:AM30"/>
    <mergeCell ref="A32:AM32"/>
    <mergeCell ref="A37:AM37"/>
    <mergeCell ref="A38:AM38"/>
    <mergeCell ref="A25:AM25"/>
    <mergeCell ref="BJ65:CC65"/>
    <mergeCell ref="AT65:BI65"/>
    <mergeCell ref="BJ53:CE53"/>
    <mergeCell ref="AT27:BI27"/>
    <mergeCell ref="BJ30:CC30"/>
    <mergeCell ref="BJ32:CC32"/>
    <mergeCell ref="AT28:BI28"/>
    <mergeCell ref="BJ34:CC34"/>
    <mergeCell ref="A64:AM64"/>
    <mergeCell ref="BJ54:CE54"/>
    <mergeCell ref="BJ66:CC66"/>
    <mergeCell ref="AT70:BI70"/>
    <mergeCell ref="BJ70:CC70"/>
    <mergeCell ref="AT55:BI55"/>
    <mergeCell ref="AT68:BI68"/>
    <mergeCell ref="BJ62:CC62"/>
    <mergeCell ref="AT57:BI57"/>
    <mergeCell ref="AT58:BI58"/>
    <mergeCell ref="AT54:BI54"/>
    <mergeCell ref="AT94:BI94"/>
    <mergeCell ref="BJ94:CC94"/>
    <mergeCell ref="CF83:DA83"/>
    <mergeCell ref="CF73:DA73"/>
    <mergeCell ref="CF74:DA74"/>
    <mergeCell ref="CF82:DA82"/>
    <mergeCell ref="CF75:DA75"/>
    <mergeCell ref="CF86:DA86"/>
    <mergeCell ref="AT88:BI88"/>
    <mergeCell ref="CF92:DA92"/>
    <mergeCell ref="AT96:BI96"/>
    <mergeCell ref="BJ95:CC95"/>
    <mergeCell ref="BJ96:CC96"/>
    <mergeCell ref="AT95:BI95"/>
    <mergeCell ref="DB92:DR92"/>
    <mergeCell ref="EJ85:EX85"/>
    <mergeCell ref="CF90:DA90"/>
    <mergeCell ref="EJ86:EZ86"/>
    <mergeCell ref="DB86:DR86"/>
    <mergeCell ref="DB87:DR87"/>
    <mergeCell ref="CF88:DA88"/>
    <mergeCell ref="DB89:DR89"/>
    <mergeCell ref="DB90:DR90"/>
    <mergeCell ref="DB88:DR88"/>
    <mergeCell ref="DB91:DR91"/>
    <mergeCell ref="DS63:EI63"/>
    <mergeCell ref="EJ63:EZ63"/>
    <mergeCell ref="DS49:EI49"/>
    <mergeCell ref="DS53:EI53"/>
    <mergeCell ref="DS54:EI54"/>
    <mergeCell ref="DB85:DR85"/>
    <mergeCell ref="DB78:DR78"/>
    <mergeCell ref="DB80:DR80"/>
    <mergeCell ref="DB82:DR82"/>
    <mergeCell ref="FA62:FO62"/>
    <mergeCell ref="FP50:GA50"/>
    <mergeCell ref="EJ53:EZ53"/>
    <mergeCell ref="FA53:FO53"/>
    <mergeCell ref="FP62:GA62"/>
    <mergeCell ref="FA51:FO51"/>
    <mergeCell ref="EJ50:EX50"/>
    <mergeCell ref="FA52:FO52"/>
    <mergeCell ref="FA56:FO56"/>
    <mergeCell ref="FP54:GF54"/>
    <mergeCell ref="FP66:GA66"/>
    <mergeCell ref="FP65:GA65"/>
    <mergeCell ref="FP63:GF63"/>
    <mergeCell ref="FP55:GA55"/>
    <mergeCell ref="FP56:GA56"/>
    <mergeCell ref="FP64:GA64"/>
    <mergeCell ref="FP61:GA61"/>
    <mergeCell ref="FP53:GF53"/>
    <mergeCell ref="FP52:GA52"/>
    <mergeCell ref="FP46:GA46"/>
    <mergeCell ref="FP51:GA51"/>
    <mergeCell ref="FP49:GF49"/>
    <mergeCell ref="FP45:GA45"/>
    <mergeCell ref="FP48:GF48"/>
    <mergeCell ref="FP44:GA44"/>
    <mergeCell ref="FP31:GF31"/>
    <mergeCell ref="FP33:GA33"/>
    <mergeCell ref="FP34:GA34"/>
    <mergeCell ref="FP32:GA32"/>
    <mergeCell ref="FP28:GA28"/>
    <mergeCell ref="FA45:FO45"/>
    <mergeCell ref="AT23:BI23"/>
    <mergeCell ref="BJ29:CC29"/>
    <mergeCell ref="FA24:FO24"/>
    <mergeCell ref="DB25:DR25"/>
    <mergeCell ref="DB24:DR24"/>
    <mergeCell ref="EJ27:EX27"/>
    <mergeCell ref="FA25:FO25"/>
    <mergeCell ref="DS27:EG27"/>
    <mergeCell ref="FA29:FO29"/>
    <mergeCell ref="EJ28:EX28"/>
    <mergeCell ref="DB103:DR103"/>
    <mergeCell ref="DB101:DR101"/>
    <mergeCell ref="FA97:FO97"/>
    <mergeCell ref="FA64:FO64"/>
    <mergeCell ref="DB100:DR100"/>
    <mergeCell ref="DB33:DR33"/>
    <mergeCell ref="DB35:DR35"/>
    <mergeCell ref="FA46:FO46"/>
    <mergeCell ref="DB74:DR74"/>
    <mergeCell ref="DB84:DR84"/>
    <mergeCell ref="BJ69:CC69"/>
    <mergeCell ref="CF66:DA66"/>
    <mergeCell ref="CF69:DA69"/>
    <mergeCell ref="DB79:DR79"/>
    <mergeCell ref="DB81:DR81"/>
    <mergeCell ref="CF70:DA70"/>
    <mergeCell ref="DB68:DR68"/>
    <mergeCell ref="DB77:DR77"/>
    <mergeCell ref="A1:FM1"/>
    <mergeCell ref="A4:FM4"/>
    <mergeCell ref="DS21:EI21"/>
    <mergeCell ref="FA21:FO21"/>
    <mergeCell ref="EJ20:EZ20"/>
    <mergeCell ref="AN18:AS19"/>
    <mergeCell ref="FA19:FO19"/>
    <mergeCell ref="CF20:DA20"/>
    <mergeCell ref="BJ21:CE21"/>
    <mergeCell ref="DA7:DE7"/>
    <mergeCell ref="FP106:GA106"/>
    <mergeCell ref="A21:AM21"/>
    <mergeCell ref="AT18:BI19"/>
    <mergeCell ref="FA106:FO106"/>
    <mergeCell ref="FA104:FO104"/>
    <mergeCell ref="FA105:FO105"/>
    <mergeCell ref="EJ100:EX100"/>
    <mergeCell ref="EJ103:EX103"/>
    <mergeCell ref="DS100:EG100"/>
    <mergeCell ref="DB105:DR105"/>
    <mergeCell ref="DB102:DR102"/>
    <mergeCell ref="DS108:EI108"/>
    <mergeCell ref="EJ106:EX106"/>
    <mergeCell ref="FP104:GA104"/>
    <mergeCell ref="EJ108:EZ108"/>
    <mergeCell ref="EJ107:EX107"/>
    <mergeCell ref="FP108:GF108"/>
    <mergeCell ref="FA108:FO108"/>
    <mergeCell ref="FP107:GA107"/>
    <mergeCell ref="FA107:FO107"/>
    <mergeCell ref="CF105:DA105"/>
    <mergeCell ref="BJ108:CE108"/>
    <mergeCell ref="CF104:DA104"/>
    <mergeCell ref="DB104:DR104"/>
    <mergeCell ref="FP105:GA105"/>
    <mergeCell ref="AN100:AS100"/>
    <mergeCell ref="A108:AM108"/>
    <mergeCell ref="FP103:GA103"/>
    <mergeCell ref="FA100:FO100"/>
    <mergeCell ref="FA101:FO101"/>
    <mergeCell ref="FA103:FO103"/>
    <mergeCell ref="FA102:FO102"/>
    <mergeCell ref="FP102:GA102"/>
    <mergeCell ref="DB108:DR108"/>
    <mergeCell ref="AN108:AS108"/>
    <mergeCell ref="BJ100:CC100"/>
    <mergeCell ref="CF103:DA103"/>
    <mergeCell ref="AT103:BI103"/>
    <mergeCell ref="AT102:BI102"/>
    <mergeCell ref="AT101:BI101"/>
    <mergeCell ref="CF100:DA100"/>
    <mergeCell ref="AT107:BI107"/>
    <mergeCell ref="BJ105:CC105"/>
    <mergeCell ref="CF108:DA108"/>
    <mergeCell ref="AT108:BI108"/>
    <mergeCell ref="AT104:BI104"/>
    <mergeCell ref="BJ103:CC103"/>
    <mergeCell ref="AT106:BI106"/>
    <mergeCell ref="BJ104:CC104"/>
    <mergeCell ref="AT105:BI105"/>
    <mergeCell ref="AT35:BI35"/>
    <mergeCell ref="CF41:DA41"/>
    <mergeCell ref="BJ35:CC35"/>
    <mergeCell ref="A100:AM100"/>
    <mergeCell ref="AT100:BI100"/>
    <mergeCell ref="A94:AM94"/>
    <mergeCell ref="AT98:BI98"/>
    <mergeCell ref="BJ97:CC97"/>
    <mergeCell ref="CF49:DA49"/>
    <mergeCell ref="AT97:BI97"/>
    <mergeCell ref="CF33:DA33"/>
    <mergeCell ref="BJ39:CC39"/>
    <mergeCell ref="BJ43:CC43"/>
    <mergeCell ref="CF35:DA35"/>
    <mergeCell ref="BJ33:CC33"/>
    <mergeCell ref="BJ36:CC36"/>
    <mergeCell ref="AN32:AS32"/>
    <mergeCell ref="AT33:BI33"/>
    <mergeCell ref="AT34:BI34"/>
    <mergeCell ref="A33:AM33"/>
    <mergeCell ref="AT32:BI32"/>
    <mergeCell ref="AN34:AS34"/>
    <mergeCell ref="A34:AM34"/>
    <mergeCell ref="AN25:AS25"/>
    <mergeCell ref="AT74:BI74"/>
    <mergeCell ref="AT62:BI62"/>
    <mergeCell ref="AT25:BI25"/>
    <mergeCell ref="AT30:BI30"/>
    <mergeCell ref="AT31:BI31"/>
    <mergeCell ref="AN43:AS43"/>
    <mergeCell ref="AT39:BI39"/>
    <mergeCell ref="AT36:BI36"/>
    <mergeCell ref="AT43:BI43"/>
    <mergeCell ref="A41:AM41"/>
    <mergeCell ref="AT48:BI48"/>
    <mergeCell ref="AT26:BI26"/>
    <mergeCell ref="BJ25:CC25"/>
    <mergeCell ref="BJ26:CC26"/>
    <mergeCell ref="BJ28:CC28"/>
    <mergeCell ref="BJ27:CC27"/>
    <mergeCell ref="BJ31:CE31"/>
    <mergeCell ref="A36:AM36"/>
    <mergeCell ref="BJ40:CC40"/>
    <mergeCell ref="DS24:EG24"/>
    <mergeCell ref="EJ24:EX24"/>
    <mergeCell ref="CF24:DA24"/>
    <mergeCell ref="DB26:DR26"/>
    <mergeCell ref="CF26:DA26"/>
    <mergeCell ref="FP22:GF22"/>
    <mergeCell ref="FP4:GF4"/>
    <mergeCell ref="FP5:GF5"/>
    <mergeCell ref="FP7:GF7"/>
    <mergeCell ref="FP8:GF8"/>
    <mergeCell ref="FP18:GF19"/>
    <mergeCell ref="FP20:GF20"/>
    <mergeCell ref="EJ32:EX32"/>
    <mergeCell ref="EJ31:EZ31"/>
    <mergeCell ref="DS32:EG32"/>
    <mergeCell ref="CF28:DA28"/>
    <mergeCell ref="CF32:DA32"/>
    <mergeCell ref="DB32:DR32"/>
    <mergeCell ref="EJ29:EX29"/>
    <mergeCell ref="CF27:DA27"/>
    <mergeCell ref="EJ30:EX30"/>
    <mergeCell ref="DB28:DR28"/>
    <mergeCell ref="DB27:DR27"/>
    <mergeCell ref="CF30:DA30"/>
    <mergeCell ref="DB30:DR30"/>
    <mergeCell ref="DB29:DR29"/>
    <mergeCell ref="CF29:DA29"/>
    <mergeCell ref="A42:AM42"/>
    <mergeCell ref="AT42:BI42"/>
    <mergeCell ref="A48:AM48"/>
    <mergeCell ref="AT44:BI44"/>
    <mergeCell ref="AT47:BI47"/>
    <mergeCell ref="A40:AM40"/>
    <mergeCell ref="AN48:AS48"/>
    <mergeCell ref="A43:AM43"/>
    <mergeCell ref="AN63:AS63"/>
    <mergeCell ref="A54:AM54"/>
    <mergeCell ref="AN50:AS50"/>
    <mergeCell ref="A49:AM49"/>
    <mergeCell ref="AN49:AS49"/>
    <mergeCell ref="AN53:AS53"/>
    <mergeCell ref="AN62:AS62"/>
    <mergeCell ref="AN54:AS54"/>
    <mergeCell ref="A53:AM53"/>
    <mergeCell ref="A63:AM63"/>
    <mergeCell ref="AT46:BI46"/>
    <mergeCell ref="AN61:AS61"/>
    <mergeCell ref="AT61:BI61"/>
    <mergeCell ref="AT59:BI59"/>
    <mergeCell ref="AT50:BI50"/>
    <mergeCell ref="AT52:BI52"/>
    <mergeCell ref="AT56:BI56"/>
    <mergeCell ref="AT40:BI40"/>
    <mergeCell ref="BJ44:CC44"/>
    <mergeCell ref="AT45:BI45"/>
    <mergeCell ref="BJ41:CC41"/>
    <mergeCell ref="AT41:BI41"/>
    <mergeCell ref="AT53:BI53"/>
    <mergeCell ref="AT64:BI64"/>
    <mergeCell ref="AT69:BI69"/>
    <mergeCell ref="AT67:BI67"/>
    <mergeCell ref="AT63:BI63"/>
    <mergeCell ref="AT66:BI66"/>
    <mergeCell ref="DB83:DR83"/>
    <mergeCell ref="AT73:BI73"/>
    <mergeCell ref="AT76:BI76"/>
    <mergeCell ref="AT78:BI78"/>
    <mergeCell ref="AT79:BI79"/>
    <mergeCell ref="AT75:BI75"/>
    <mergeCell ref="AT77:BI77"/>
    <mergeCell ref="AT81:BI81"/>
    <mergeCell ref="AT80:BI80"/>
    <mergeCell ref="BJ81:CC81"/>
    <mergeCell ref="AT83:BI83"/>
    <mergeCell ref="AT82:BI82"/>
    <mergeCell ref="BJ88:CC88"/>
    <mergeCell ref="BJ89:CC89"/>
    <mergeCell ref="AT89:BI89"/>
    <mergeCell ref="AT87:BI87"/>
    <mergeCell ref="BJ86:CE86"/>
    <mergeCell ref="AT86:BI86"/>
    <mergeCell ref="AT84:BI84"/>
    <mergeCell ref="A86:AM86"/>
    <mergeCell ref="AT85:BI85"/>
    <mergeCell ref="DS86:EI86"/>
    <mergeCell ref="A85:AM85"/>
    <mergeCell ref="AN85:AS85"/>
    <mergeCell ref="BJ85:CC85"/>
    <mergeCell ref="DS85:EG85"/>
    <mergeCell ref="CF85:DA85"/>
    <mergeCell ref="AN86:AS86"/>
    <mergeCell ref="AN93:AS93"/>
    <mergeCell ref="A90:AM90"/>
    <mergeCell ref="A92:AM92"/>
    <mergeCell ref="A93:AM93"/>
    <mergeCell ref="AN92:AS92"/>
    <mergeCell ref="A91:AM91"/>
    <mergeCell ref="AT90:BI90"/>
    <mergeCell ref="AN91:AS91"/>
    <mergeCell ref="CF91:DA91"/>
    <mergeCell ref="BJ90:CC90"/>
    <mergeCell ref="AT91:BI91"/>
    <mergeCell ref="BJ91:CC91"/>
    <mergeCell ref="AT92:BI92"/>
    <mergeCell ref="AT93:BI93"/>
    <mergeCell ref="BJ92:CE92"/>
    <mergeCell ref="CF99:DA99"/>
    <mergeCell ref="CF94:DA94"/>
    <mergeCell ref="CF95:DA95"/>
    <mergeCell ref="CF96:DA96"/>
    <mergeCell ref="BJ93:CE93"/>
    <mergeCell ref="BJ99:CC99"/>
    <mergeCell ref="AT99:BI99"/>
    <mergeCell ref="CF97:DA97"/>
    <mergeCell ref="FP96:GA96"/>
    <mergeCell ref="FP97:GA97"/>
    <mergeCell ref="CF93:DA93"/>
    <mergeCell ref="DB94:DR94"/>
    <mergeCell ref="DB93:DR93"/>
    <mergeCell ref="FA94:FO94"/>
    <mergeCell ref="FP93:GF93"/>
    <mergeCell ref="FA93:FO93"/>
    <mergeCell ref="DS93:EI93"/>
    <mergeCell ref="FA98:FO98"/>
    <mergeCell ref="FA99:FO99"/>
    <mergeCell ref="DB95:DR95"/>
    <mergeCell ref="DB96:DR96"/>
    <mergeCell ref="DB97:DR97"/>
    <mergeCell ref="DB98:DR98"/>
    <mergeCell ref="DB99:DR99"/>
    <mergeCell ref="FA96:FO96"/>
    <mergeCell ref="FA95:FO95"/>
    <mergeCell ref="FP86:GF86"/>
    <mergeCell ref="FP90:GA90"/>
    <mergeCell ref="FP95:GA95"/>
    <mergeCell ref="FP94:GA94"/>
    <mergeCell ref="FP101:GA101"/>
    <mergeCell ref="FP99:GA99"/>
    <mergeCell ref="FP100:GA100"/>
    <mergeCell ref="FP98:GA98"/>
    <mergeCell ref="FA82:FO82"/>
    <mergeCell ref="FA83:FO83"/>
    <mergeCell ref="FP75:GA75"/>
    <mergeCell ref="FA63:FO63"/>
    <mergeCell ref="FA74:FO74"/>
    <mergeCell ref="FA70:FO70"/>
    <mergeCell ref="FA65:FO65"/>
    <mergeCell ref="FA73:FO73"/>
    <mergeCell ref="FA66:FO66"/>
    <mergeCell ref="FP70:GA70"/>
    <mergeCell ref="DS92:EI92"/>
    <mergeCell ref="EJ91:EX91"/>
    <mergeCell ref="DS91:EG91"/>
    <mergeCell ref="FP85:GA85"/>
    <mergeCell ref="FA86:FO86"/>
    <mergeCell ref="FA87:FO87"/>
    <mergeCell ref="FA85:FO85"/>
    <mergeCell ref="EJ92:EZ92"/>
    <mergeCell ref="FP92:GF92"/>
    <mergeCell ref="FP88:GA88"/>
    <mergeCell ref="DB73:DR73"/>
    <mergeCell ref="DB64:DR64"/>
    <mergeCell ref="DB65:DR65"/>
    <mergeCell ref="DB63:DR63"/>
    <mergeCell ref="DB71:DR71"/>
    <mergeCell ref="DB70:DR70"/>
    <mergeCell ref="DB72:DR72"/>
    <mergeCell ref="EJ49:EZ49"/>
    <mergeCell ref="CF48:DA48"/>
    <mergeCell ref="DB40:DR40"/>
    <mergeCell ref="DB41:DR41"/>
    <mergeCell ref="CF46:DA46"/>
    <mergeCell ref="DS41:EG41"/>
    <mergeCell ref="CF40:DA40"/>
    <mergeCell ref="CF43:DA43"/>
    <mergeCell ref="EJ40:EX40"/>
    <mergeCell ref="DS43:EG43"/>
    <mergeCell ref="FA44:FO44"/>
    <mergeCell ref="DB50:DR50"/>
    <mergeCell ref="DB49:DR49"/>
    <mergeCell ref="EJ42:EX42"/>
    <mergeCell ref="DS50:EG50"/>
    <mergeCell ref="DB44:DR44"/>
    <mergeCell ref="DB47:DR47"/>
    <mergeCell ref="FA49:FO49"/>
    <mergeCell ref="FA50:FO50"/>
    <mergeCell ref="EJ48:EZ48"/>
    <mergeCell ref="FA61:FO61"/>
    <mergeCell ref="FA54:FO54"/>
    <mergeCell ref="EJ54:EZ54"/>
    <mergeCell ref="DB56:DR56"/>
    <mergeCell ref="EJ61:EX61"/>
    <mergeCell ref="FA55:FO55"/>
    <mergeCell ref="FA60:FO60"/>
    <mergeCell ref="DB57:DR57"/>
    <mergeCell ref="AT49:BI49"/>
    <mergeCell ref="CF61:DA61"/>
    <mergeCell ref="DB59:DR59"/>
    <mergeCell ref="DB58:DR58"/>
    <mergeCell ref="CF54:DA54"/>
    <mergeCell ref="CF55:DA55"/>
    <mergeCell ref="CF56:DA56"/>
    <mergeCell ref="DB55:DR55"/>
    <mergeCell ref="DB53:DR53"/>
    <mergeCell ref="DB54:DR54"/>
    <mergeCell ref="FA92:FO92"/>
    <mergeCell ref="FA88:FO88"/>
    <mergeCell ref="AT51:BI51"/>
    <mergeCell ref="BJ48:CE48"/>
    <mergeCell ref="DB62:DR62"/>
    <mergeCell ref="DB60:DR60"/>
    <mergeCell ref="DB61:DR61"/>
    <mergeCell ref="DB51:DR51"/>
    <mergeCell ref="BJ49:CE49"/>
    <mergeCell ref="CF53:DA53"/>
    <mergeCell ref="FP69:GA69"/>
    <mergeCell ref="FA91:FO91"/>
    <mergeCell ref="FA90:FO90"/>
    <mergeCell ref="FA75:FO75"/>
    <mergeCell ref="FP91:GA91"/>
    <mergeCell ref="FA69:FO69"/>
    <mergeCell ref="FP73:GA73"/>
    <mergeCell ref="FP82:GA82"/>
    <mergeCell ref="FP83:GA83"/>
    <mergeCell ref="FP74:GA74"/>
    <mergeCell ref="BJ51:CC51"/>
    <mergeCell ref="BJ52:CC52"/>
    <mergeCell ref="BJ50:CC50"/>
    <mergeCell ref="EJ93:EZ93"/>
    <mergeCell ref="CF51:DA51"/>
    <mergeCell ref="CF50:DA50"/>
    <mergeCell ref="DB52:DR52"/>
    <mergeCell ref="DB69:DR69"/>
    <mergeCell ref="DB76:DR76"/>
    <mergeCell ref="DB75:DR75"/>
  </mergeCells>
  <printOptions horizontalCentered="1"/>
  <pageMargins left="0.3937007874015748" right="0.3937007874015748" top="0.7874015748031497" bottom="0.3937007874015748" header="0.1968503937007874" footer="0.1968503937007874"/>
  <pageSetup fitToHeight="2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1" max="18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2013-09-10T09:45:14Z</cp:lastPrinted>
  <dcterms:created xsi:type="dcterms:W3CDTF">2005-02-01T12:32:18Z</dcterms:created>
  <dcterms:modified xsi:type="dcterms:W3CDTF">2013-10-02T05:53:06Z</dcterms:modified>
  <cp:category/>
  <cp:version/>
  <cp:contentType/>
  <cp:contentStatus/>
</cp:coreProperties>
</file>