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2390" windowHeight="5580" activeTab="0"/>
  </bookViews>
  <sheets>
    <sheet name="стр1" sheetId="1" r:id="rId1"/>
  </sheets>
  <definedNames>
    <definedName name="_xlnm.Print_Area" localSheetId="0">'стр1'!$A$1:$GA$80</definedName>
  </definedNames>
  <calcPr fullCalcOnLoad="1"/>
</workbook>
</file>

<file path=xl/sharedStrings.xml><?xml version="1.0" encoding="utf-8"?>
<sst xmlns="http://schemas.openxmlformats.org/spreadsheetml/2006/main" count="125" uniqueCount="120">
  <si>
    <t>КОДЫ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</si>
  <si>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</si>
  <si>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</si>
  <si>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</si>
  <si>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</si>
  <si>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</si>
  <si>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</si>
  <si>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</si>
  <si>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ОТЧЕТ ОБ ИСПОЛНЕНИИ БЮДЖЕТА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</si>
  <si>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</si>
  <si>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</si>
  <si>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</si>
  <si>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</si>
  <si>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</si>
  <si>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</si>
  <si>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</si>
  <si>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</si>
  <si>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</si>
  <si>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</si>
  <si>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</si>
  <si>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020</t>
  </si>
  <si>
    <t>00089000000000000000</t>
  </si>
  <si>
    <t>00087000000000000000</t>
  </si>
  <si>
    <t>10000000000000000</t>
  </si>
  <si>
    <t>2 00 00000 00 0000 000</t>
  </si>
  <si>
    <t>Дотации на выравнивание</t>
  </si>
  <si>
    <t>НДФЛ</t>
  </si>
  <si>
    <t>Единый сельскохозяйственный налог</t>
  </si>
  <si>
    <t>Земельный налог</t>
  </si>
  <si>
    <t>182 10503000010000110</t>
  </si>
  <si>
    <t>Налог на имущество физических лиц</t>
  </si>
  <si>
    <t>182 10600000000000000</t>
  </si>
  <si>
    <t>182 10601030100000110</t>
  </si>
  <si>
    <t>182 10601030101000110</t>
  </si>
  <si>
    <t>182 106060000000000110</t>
  </si>
  <si>
    <t>182 10102010011000110</t>
  </si>
  <si>
    <t>95120201001100000151</t>
  </si>
  <si>
    <t>Доходы, утвержденные законом о бюджете, нормативными право-выми актами
о бюджете                         I квартал</t>
  </si>
  <si>
    <t>18210904050100000110</t>
  </si>
  <si>
    <t>182 10102030011000110</t>
  </si>
  <si>
    <t>февраля</t>
  </si>
  <si>
    <t>ГЛАВНОГО РАСПОРЯДИТЕЛЯ (РАСПОРЯДИТЕЛЯ), ПОЛУЧАТЕЛЯ БЮДЖЕТНЫХ СРЕДСТВ,</t>
  </si>
  <si>
    <t>ГЛАВНОГО АДМИНИСТРАТОРА,АДМИНИСТРАТОРА ИСТОЧНИКОВ ФИНАНСИРОВАНИЯ ДЕФИЦИТА БЮДЖЕТА,</t>
  </si>
  <si>
    <t>ГЛАВНОГО АДМИНИСТРАТОРА, АДМИНИСТРАТОРА ДОХОДОВ БЮДЖЕТА</t>
  </si>
  <si>
    <t>Периодичность: месячная</t>
  </si>
  <si>
    <t>дата</t>
  </si>
  <si>
    <t>Глава по БК</t>
  </si>
  <si>
    <t>Утвержденные бюджетные назначения</t>
  </si>
  <si>
    <t>через   финансовые органы</t>
  </si>
  <si>
    <t>Код дохода                    по бюджетной   классификации</t>
  </si>
  <si>
    <t>Главный распорядитель,распорядитель,получатель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</si>
  <si>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</si>
  <si>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</si>
  <si>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</si>
  <si>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Администрация Вешенского сельского поселения</t>
  </si>
  <si>
    <t>182 10102020010000110</t>
  </si>
  <si>
    <t>95120204999100000151</t>
  </si>
  <si>
    <t>Прочие межбюджет.трансферты</t>
  </si>
  <si>
    <t>951</t>
  </si>
  <si>
    <t>Субвенции</t>
  </si>
  <si>
    <t>95120203024100000151</t>
  </si>
  <si>
    <t>Аренда земли после разграничения</t>
  </si>
  <si>
    <t>95111105025100000120</t>
  </si>
  <si>
    <t>95111107015100000120</t>
  </si>
  <si>
    <t>182 10102000010000110</t>
  </si>
  <si>
    <t>182 10102010010000110</t>
  </si>
  <si>
    <t>182 10102010013000110</t>
  </si>
  <si>
    <t>182 10102020011000110</t>
  </si>
  <si>
    <t>182 10503010011000110</t>
  </si>
  <si>
    <t>182 10102030013000110</t>
  </si>
  <si>
    <t>18210904053101000110</t>
  </si>
  <si>
    <t>18210904053102000110</t>
  </si>
  <si>
    <t>182 10102030010000110</t>
  </si>
  <si>
    <t>прибыль МУП</t>
  </si>
  <si>
    <t xml:space="preserve">Прочие доходы от оказания платных </t>
  </si>
  <si>
    <t>9511130199510000130</t>
  </si>
  <si>
    <t>182 10503010013000110</t>
  </si>
  <si>
    <t>80211651040020000140</t>
  </si>
  <si>
    <t>Денежные взыскания(штрафы)</t>
  </si>
  <si>
    <t>Доходы от продажи квартир, находящихся в собственности поселений</t>
  </si>
  <si>
    <t>95111302995100000130</t>
  </si>
  <si>
    <t>Возврат</t>
  </si>
  <si>
    <t>95121905000100000151</t>
  </si>
  <si>
    <t>95111690050100000140</t>
  </si>
  <si>
    <t>Прочие поступления</t>
  </si>
  <si>
    <t>Акцизы</t>
  </si>
  <si>
    <t>100 10302000010000110</t>
  </si>
  <si>
    <t>100 10302230010000110</t>
  </si>
  <si>
    <t>100 10302240010000110</t>
  </si>
  <si>
    <t>100 10302250010000110</t>
  </si>
  <si>
    <t>100 10302260010000110</t>
  </si>
  <si>
    <t>182 10606030030000110</t>
  </si>
  <si>
    <t>182 10606040000000110</t>
  </si>
  <si>
    <t>182 10102030012100110</t>
  </si>
  <si>
    <t>182 10503010012100110</t>
  </si>
  <si>
    <t>182 10601030102100110</t>
  </si>
  <si>
    <t>182 10601030104000110</t>
  </si>
  <si>
    <t>182 10606033101000110</t>
  </si>
  <si>
    <t>182 10606033102100110</t>
  </si>
  <si>
    <t>182 10606033103000110</t>
  </si>
  <si>
    <t>182 10606043101000110</t>
  </si>
  <si>
    <t>182 10606043102100110</t>
  </si>
  <si>
    <t>182 10102010012100110</t>
  </si>
  <si>
    <t>182 10606043103000110</t>
  </si>
  <si>
    <t>95111105075100000120</t>
  </si>
  <si>
    <t>182 10102020012100110</t>
  </si>
  <si>
    <t>182 10102020013000110</t>
  </si>
  <si>
    <t>182 10606043104000110</t>
  </si>
  <si>
    <t>16111633050106000140</t>
  </si>
  <si>
    <t>Прочие доходы от компенсации затрат</t>
  </si>
  <si>
    <t>9511170505010000172</t>
  </si>
  <si>
    <t>Прочие неналоговые доходы бюджетов поселений</t>
  </si>
  <si>
    <t>60659410</t>
  </si>
  <si>
    <t xml:space="preserve">бюдже6т Вешенского сельского поселения Шолоховского района </t>
  </si>
  <si>
    <t>Администрация Вешенского сельского поселения Шолоховского района</t>
  </si>
  <si>
    <t>182 10606033104000110</t>
  </si>
  <si>
    <t>Прочие безвозмездные поступления в бюджеты поселений</t>
  </si>
  <si>
    <t>95120705030100000180</t>
  </si>
  <si>
    <t>по ОКТМО</t>
  </si>
  <si>
    <t>01.02.2016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</si>
</sst>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1" fillId="33" borderId="1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49" fontId="2" fillId="34" borderId="15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7" borderId="16" xfId="0" applyFont="1" applyFill="1" applyBorder="1" applyAlignment="1">
      <alignment horizontal="left"/>
    </xf>
    <xf numFmtId="49" fontId="2" fillId="7" borderId="15" xfId="0" applyNumberFormat="1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/>
    </xf>
    <xf numFmtId="49" fontId="2" fillId="7" borderId="14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2" fillId="7" borderId="16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49" fontId="1" fillId="7" borderId="15" xfId="0" applyNumberFormat="1" applyFont="1" applyFill="1" applyBorder="1" applyAlignment="1">
      <alignment horizontal="center"/>
    </xf>
    <xf numFmtId="49" fontId="1" fillId="7" borderId="13" xfId="0" applyNumberFormat="1" applyFont="1" applyFill="1" applyBorder="1" applyAlignment="1">
      <alignment horizontal="center"/>
    </xf>
    <xf numFmtId="49" fontId="1" fillId="7" borderId="14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49" fontId="1" fillId="33" borderId="1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49" fontId="2" fillId="7" borderId="12" xfId="0" applyNumberFormat="1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/>
    </xf>
    <xf numFmtId="49" fontId="2" fillId="7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2" fillId="7" borderId="12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/>
    </xf>
    <xf numFmtId="2" fontId="2" fillId="7" borderId="14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2" fillId="34" borderId="24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82"/>
  <sheetViews>
    <sheetView tabSelected="1" view="pageBreakPreview" zoomScaleSheetLayoutView="100" workbookViewId="0" topLeftCell="A1">
      <selection activeCell="FP29" sqref="FP29:GA29"/>
    </sheetView>
  </sheetViews>
  <sheetFormatPr defaultColWidth="0.875" defaultRowHeight="12.75"/>
  <cols>
    <col min="1" max="30" width="0.875" style="1" customWidth="1"/>
    <col min="31" max="31" width="0.37109375" style="1" customWidth="1"/>
    <col min="32" max="53" width="0.875" style="1" customWidth="1"/>
    <col min="54" max="54" width="5.625" style="1" customWidth="1"/>
    <col min="55" max="80" width="0.875" style="1" customWidth="1"/>
    <col min="81" max="81" width="0.74609375" style="1" customWidth="1"/>
    <col min="82" max="104" width="0.875" style="1" hidden="1" customWidth="1"/>
    <col min="105" max="105" width="1.37890625" style="1" hidden="1" customWidth="1"/>
    <col min="106" max="133" width="0.875" style="1" customWidth="1"/>
    <col min="134" max="134" width="0.74609375" style="1" customWidth="1"/>
    <col min="135" max="136" width="0.875" style="1" hidden="1" customWidth="1"/>
    <col min="137" max="137" width="0.6171875" style="1" hidden="1" customWidth="1"/>
    <col min="138" max="139" width="0.875" style="1" hidden="1" customWidth="1"/>
    <col min="140" max="154" width="0.875" style="1" customWidth="1"/>
    <col min="155" max="155" width="0.12890625" style="1" customWidth="1"/>
    <col min="156" max="156" width="0.875" style="1" hidden="1" customWidth="1"/>
    <col min="157" max="157" width="1.37890625" style="1" customWidth="1"/>
    <col min="158" max="169" width="0.875" style="1" customWidth="1"/>
    <col min="170" max="170" width="0.74609375" style="1" customWidth="1"/>
    <col min="171" max="171" width="0.875" style="1" hidden="1" customWidth="1"/>
    <col min="172" max="181" width="0.875" style="1" customWidth="1"/>
    <col min="182" max="182" width="5.00390625" style="1" customWidth="1"/>
    <col min="183" max="183" width="4.00390625" style="1" customWidth="1"/>
    <col min="184" max="184" width="4.125" style="1" hidden="1" customWidth="1"/>
    <col min="185" max="185" width="0.74609375" style="1" hidden="1" customWidth="1"/>
    <col min="186" max="188" width="0.875" style="1" hidden="1" customWidth="1"/>
    <col min="189" max="16384" width="0.875" style="1" customWidth="1"/>
  </cols>
  <sheetData>
    <row r="1" spans="1:169" ht="15" customHeight="1">
      <c r="A1" s="140" t="s">
        <v>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</row>
    <row r="2" spans="1:169" ht="15" customHeight="1">
      <c r="A2" s="140" t="s">
        <v>41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</row>
    <row r="3" spans="1:169" ht="15" customHeight="1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</row>
    <row r="4" spans="1:188" ht="15" customHeight="1" thickBot="1">
      <c r="A4" s="140" t="s">
        <v>43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P4" s="132" t="s">
        <v>0</v>
      </c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42"/>
    </row>
    <row r="5" spans="169:188" ht="0.75" customHeight="1">
      <c r="FM5" s="2" t="s">
        <v>1</v>
      </c>
      <c r="FP5" s="143" t="s">
        <v>18</v>
      </c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5"/>
    </row>
    <row r="6" spans="169:188" ht="0.75" customHeight="1">
      <c r="FM6" s="2"/>
      <c r="FP6" s="60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2"/>
    </row>
    <row r="7" spans="60:188" ht="15" customHeight="1">
      <c r="BH7" s="2" t="s">
        <v>2</v>
      </c>
      <c r="BI7" s="210" t="s">
        <v>40</v>
      </c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F7" s="213" t="s">
        <v>40</v>
      </c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2">
        <v>201</v>
      </c>
      <c r="DB7" s="212"/>
      <c r="DC7" s="212"/>
      <c r="DD7" s="212"/>
      <c r="DE7" s="212"/>
      <c r="DF7" s="211">
        <v>6</v>
      </c>
      <c r="DG7" s="211"/>
      <c r="DI7" s="1" t="s">
        <v>3</v>
      </c>
      <c r="FA7" s="1" t="s">
        <v>1</v>
      </c>
      <c r="FM7" s="2"/>
      <c r="FP7" s="101" t="s">
        <v>18</v>
      </c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136"/>
    </row>
    <row r="8" spans="1:188" ht="15" customHeight="1">
      <c r="A8" s="1" t="s">
        <v>50</v>
      </c>
      <c r="BE8" s="214" t="s">
        <v>114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FG8" s="1" t="s">
        <v>45</v>
      </c>
      <c r="FM8" s="2"/>
      <c r="FP8" s="146" t="s">
        <v>119</v>
      </c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8"/>
    </row>
    <row r="9" spans="1:188" ht="15" customHeight="1">
      <c r="A9" s="1" t="s">
        <v>51</v>
      </c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FM9" s="2"/>
      <c r="FP9" s="101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58"/>
      <c r="GC9" s="58"/>
      <c r="GD9" s="58"/>
      <c r="GE9" s="58"/>
      <c r="GF9" s="59"/>
    </row>
    <row r="10" spans="1:188" ht="15" customHeight="1">
      <c r="A10" s="1" t="s">
        <v>52</v>
      </c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FM10" s="2"/>
      <c r="FP10" s="101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58"/>
      <c r="GC10" s="58"/>
      <c r="GD10" s="58"/>
      <c r="GE10" s="58"/>
      <c r="GF10" s="59"/>
    </row>
    <row r="11" spans="1:188" ht="15" customHeight="1">
      <c r="A11" s="1" t="s">
        <v>53</v>
      </c>
      <c r="BC11" s="209" t="s">
        <v>54</v>
      </c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FM11" s="2"/>
      <c r="FP11" s="101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58"/>
      <c r="GC11" s="58"/>
      <c r="GD11" s="58"/>
      <c r="GE11" s="58"/>
      <c r="GF11" s="59"/>
    </row>
    <row r="12" spans="1:188" ht="15" customHeight="1">
      <c r="A12" s="1" t="s">
        <v>4</v>
      </c>
      <c r="V12" s="141" t="s">
        <v>113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FA12" s="1" t="s">
        <v>46</v>
      </c>
      <c r="FP12" s="101" t="s">
        <v>58</v>
      </c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136"/>
    </row>
    <row r="13" spans="1:188" ht="15" customHeight="1">
      <c r="A13" s="1" t="s">
        <v>44</v>
      </c>
      <c r="FB13" s="1" t="s">
        <v>118</v>
      </c>
      <c r="FP13" s="101" t="s">
        <v>112</v>
      </c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136"/>
    </row>
    <row r="14" spans="1:188" ht="15" customHeight="1" thickBot="1">
      <c r="A14" s="1" t="s">
        <v>5</v>
      </c>
      <c r="FM14" s="2" t="s">
        <v>6</v>
      </c>
      <c r="FP14" s="137">
        <v>383</v>
      </c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9"/>
    </row>
    <row r="15" ht="1.5" customHeight="1"/>
    <row r="16" spans="1:188" ht="11.25" customHeight="1">
      <c r="A16" s="140" t="s">
        <v>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</row>
    <row r="17" ht="9" customHeight="1" hidden="1"/>
    <row r="18" spans="1:188" ht="11.25" customHeight="1">
      <c r="A18" s="129" t="s">
        <v>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4"/>
      <c r="AN18" s="128" t="s">
        <v>12</v>
      </c>
      <c r="AO18" s="129"/>
      <c r="AP18" s="129"/>
      <c r="AQ18" s="129"/>
      <c r="AR18" s="129"/>
      <c r="AS18" s="134"/>
      <c r="AT18" s="128" t="s">
        <v>49</v>
      </c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34"/>
      <c r="BJ18" s="128" t="s">
        <v>47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34"/>
      <c r="CF18" s="128" t="s">
        <v>37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34"/>
      <c r="DB18" s="174" t="s">
        <v>13</v>
      </c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6"/>
      <c r="FP18" s="128" t="s">
        <v>17</v>
      </c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</row>
    <row r="19" spans="1:188" ht="72.7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5"/>
      <c r="AN19" s="130"/>
      <c r="AO19" s="131"/>
      <c r="AP19" s="131"/>
      <c r="AQ19" s="131"/>
      <c r="AR19" s="131"/>
      <c r="AS19" s="135"/>
      <c r="AT19" s="130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5"/>
      <c r="BJ19" s="130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5"/>
      <c r="CF19" s="130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5"/>
      <c r="DB19" s="174" t="s">
        <v>48</v>
      </c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6"/>
      <c r="DS19" s="174" t="s">
        <v>14</v>
      </c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6"/>
      <c r="EJ19" s="174" t="s">
        <v>15</v>
      </c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6"/>
      <c r="FA19" s="174" t="s">
        <v>16</v>
      </c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6"/>
      <c r="FP19" s="130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</row>
    <row r="20" spans="1:188" ht="12" thickBot="1">
      <c r="A20" s="149">
        <v>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50"/>
      <c r="AN20" s="132">
        <v>2</v>
      </c>
      <c r="AO20" s="133"/>
      <c r="AP20" s="133"/>
      <c r="AQ20" s="133"/>
      <c r="AR20" s="133"/>
      <c r="AS20" s="142"/>
      <c r="AT20" s="132">
        <v>3</v>
      </c>
      <c r="AU20" s="133"/>
      <c r="AV20" s="133"/>
      <c r="AW20" s="133"/>
      <c r="AX20" s="133"/>
      <c r="AY20" s="133"/>
      <c r="AZ20" s="133"/>
      <c r="BA20" s="133"/>
      <c r="BB20" s="133"/>
      <c r="BC20" s="138"/>
      <c r="BD20" s="138"/>
      <c r="BE20" s="138"/>
      <c r="BF20" s="138"/>
      <c r="BG20" s="138"/>
      <c r="BH20" s="138"/>
      <c r="BI20" s="151"/>
      <c r="BJ20" s="132">
        <v>4</v>
      </c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42"/>
      <c r="CF20" s="132">
        <v>4</v>
      </c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42"/>
      <c r="DB20" s="132">
        <v>5</v>
      </c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42"/>
      <c r="DS20" s="132">
        <v>6</v>
      </c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42"/>
      <c r="EJ20" s="132">
        <v>7</v>
      </c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42"/>
      <c r="FA20" s="132">
        <v>8</v>
      </c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42"/>
      <c r="FP20" s="132">
        <v>9</v>
      </c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</row>
    <row r="21" spans="1:188" s="3" customFormat="1" ht="15" customHeight="1">
      <c r="A21" s="172" t="s">
        <v>10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94" t="s">
        <v>19</v>
      </c>
      <c r="AO21" s="195"/>
      <c r="AP21" s="195"/>
      <c r="AQ21" s="195"/>
      <c r="AR21" s="195"/>
      <c r="AS21" s="195"/>
      <c r="AT21" s="196" t="s">
        <v>21</v>
      </c>
      <c r="AU21" s="196"/>
      <c r="AV21" s="196"/>
      <c r="AW21" s="196"/>
      <c r="AX21" s="196"/>
      <c r="AY21" s="196"/>
      <c r="AZ21" s="196"/>
      <c r="BA21" s="196"/>
      <c r="BB21" s="196"/>
      <c r="BC21" s="197"/>
      <c r="BD21" s="198"/>
      <c r="BE21" s="198"/>
      <c r="BF21" s="198"/>
      <c r="BG21" s="198"/>
      <c r="BH21" s="198"/>
      <c r="BI21" s="199"/>
      <c r="BJ21" s="153">
        <f>BJ23+BJ28</f>
        <v>39443200</v>
      </c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 t="e">
        <f>CF23+CF28</f>
        <v>#REF!</v>
      </c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>
        <f>DB23+DB28</f>
        <v>620373.82</v>
      </c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>
        <f>EJ36+EJ38</f>
        <v>0</v>
      </c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>
        <f>DB21+EJ21</f>
        <v>620373.82</v>
      </c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2">
        <f>FP23+FP28</f>
        <v>38822826.18000001</v>
      </c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4"/>
    </row>
    <row r="22" spans="1:188" s="3" customFormat="1" ht="15" customHeight="1">
      <c r="A22" s="192" t="s">
        <v>11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207" t="s">
        <v>20</v>
      </c>
      <c r="AO22" s="208"/>
      <c r="AP22" s="208"/>
      <c r="AQ22" s="208"/>
      <c r="AR22" s="208"/>
      <c r="AS22" s="208"/>
      <c r="AT22" s="193" t="s">
        <v>22</v>
      </c>
      <c r="AU22" s="193"/>
      <c r="AV22" s="193"/>
      <c r="AW22" s="193"/>
      <c r="AX22" s="193"/>
      <c r="AY22" s="193"/>
      <c r="AZ22" s="193"/>
      <c r="BA22" s="193"/>
      <c r="BB22" s="193"/>
      <c r="BC22" s="120"/>
      <c r="BD22" s="121"/>
      <c r="BE22" s="121"/>
      <c r="BF22" s="121"/>
      <c r="BG22" s="121"/>
      <c r="BH22" s="121"/>
      <c r="BI22" s="122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0"/>
      <c r="EU22" s="200"/>
      <c r="EV22" s="200"/>
      <c r="EW22" s="200"/>
      <c r="EX22" s="200"/>
      <c r="EY22" s="200"/>
      <c r="EZ22" s="200"/>
      <c r="FA22" s="200"/>
      <c r="FB22" s="200"/>
      <c r="FC22" s="200"/>
      <c r="FD22" s="200"/>
      <c r="FE22" s="200"/>
      <c r="FF22" s="200"/>
      <c r="FG22" s="200"/>
      <c r="FH22" s="200"/>
      <c r="FI22" s="200"/>
      <c r="FJ22" s="200"/>
      <c r="FK22" s="200"/>
      <c r="FL22" s="200"/>
      <c r="FM22" s="200"/>
      <c r="FN22" s="200"/>
      <c r="FO22" s="200"/>
      <c r="FP22" s="200"/>
      <c r="FQ22" s="200"/>
      <c r="FR22" s="200"/>
      <c r="FS22" s="200"/>
      <c r="FT22" s="200"/>
      <c r="FU22" s="200"/>
      <c r="FV22" s="200"/>
      <c r="FW22" s="200"/>
      <c r="FX22" s="200"/>
      <c r="FY22" s="200"/>
      <c r="FZ22" s="200"/>
      <c r="GA22" s="200"/>
      <c r="GB22" s="200"/>
      <c r="GC22" s="200"/>
      <c r="GD22" s="200"/>
      <c r="GE22" s="200"/>
      <c r="GF22" s="215"/>
    </row>
    <row r="23" spans="1:188" s="48" customFormat="1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39"/>
      <c r="AP23" s="39"/>
      <c r="AQ23" s="39"/>
      <c r="AR23" s="39"/>
      <c r="AS23" s="40"/>
      <c r="AT23" s="204" t="s">
        <v>24</v>
      </c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6"/>
      <c r="BJ23" s="155">
        <f>BJ24+BJ27+BJ26+BJ25</f>
        <v>14592800</v>
      </c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7"/>
      <c r="CD23" s="41"/>
      <c r="CE23" s="41"/>
      <c r="CF23" s="155" t="e">
        <f>CF24+#REF!+#REF!+CF27+#REF!+CF26</f>
        <v>#REF!</v>
      </c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7"/>
      <c r="DB23" s="155">
        <f>DB24+DB26+DB27+DB25</f>
        <v>0</v>
      </c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7"/>
      <c r="DS23" s="44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6"/>
      <c r="EH23" s="41"/>
      <c r="EI23" s="41"/>
      <c r="EJ23" s="44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6"/>
      <c r="EY23" s="41"/>
      <c r="EZ23" s="41"/>
      <c r="FA23" s="155">
        <f>FA24+FA25+FA26+FA27</f>
        <v>0</v>
      </c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7"/>
      <c r="FP23" s="155">
        <f>FP24+FP25+FP26+FP27</f>
        <v>14592800</v>
      </c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7"/>
      <c r="GB23" s="41"/>
      <c r="GC23" s="41"/>
      <c r="GD23" s="41"/>
      <c r="GE23" s="41"/>
      <c r="GF23" s="47"/>
    </row>
    <row r="24" spans="1:188" s="3" customFormat="1" ht="15" customHeight="1">
      <c r="A24" s="187" t="s">
        <v>25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8"/>
      <c r="AN24" s="17"/>
      <c r="AO24" s="18"/>
      <c r="AP24" s="18"/>
      <c r="AQ24" s="18"/>
      <c r="AR24" s="18"/>
      <c r="AS24" s="19"/>
      <c r="AT24" s="120" t="s">
        <v>36</v>
      </c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2"/>
      <c r="BJ24" s="98">
        <v>0</v>
      </c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100"/>
      <c r="CD24" s="5"/>
      <c r="CE24" s="5"/>
      <c r="CF24" s="98">
        <v>0</v>
      </c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100"/>
      <c r="DB24" s="98">
        <v>0</v>
      </c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100"/>
      <c r="DS24" s="98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100"/>
      <c r="EH24" s="5"/>
      <c r="EI24" s="5"/>
      <c r="EJ24" s="98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100"/>
      <c r="EY24" s="5"/>
      <c r="EZ24" s="5"/>
      <c r="FA24" s="98">
        <f>DB24</f>
        <v>0</v>
      </c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100"/>
      <c r="FP24" s="180">
        <f>BJ24-FA24</f>
        <v>0</v>
      </c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2"/>
      <c r="GB24" s="5"/>
      <c r="GC24" s="5"/>
      <c r="GD24" s="5"/>
      <c r="GE24" s="5"/>
      <c r="GF24" s="7"/>
    </row>
    <row r="25" spans="1:188" s="3" customFormat="1" ht="15" customHeight="1">
      <c r="A25" s="187" t="s">
        <v>57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8"/>
      <c r="AN25" s="201"/>
      <c r="AO25" s="202"/>
      <c r="AP25" s="202"/>
      <c r="AQ25" s="202"/>
      <c r="AR25" s="202"/>
      <c r="AS25" s="203"/>
      <c r="AT25" s="120" t="s">
        <v>56</v>
      </c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2"/>
      <c r="BJ25" s="98">
        <v>14592600</v>
      </c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100"/>
      <c r="CD25" s="5"/>
      <c r="CE25" s="5"/>
      <c r="CF25" s="14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  <c r="DB25" s="98">
        <v>0</v>
      </c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100"/>
      <c r="DS25" s="98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100"/>
      <c r="EH25" s="5"/>
      <c r="EI25" s="5"/>
      <c r="EJ25" s="98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100"/>
      <c r="EY25" s="5"/>
      <c r="EZ25" s="5"/>
      <c r="FA25" s="98">
        <f>DB25</f>
        <v>0</v>
      </c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100"/>
      <c r="FP25" s="180">
        <f>BJ25-FA25</f>
        <v>14592600</v>
      </c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2"/>
      <c r="GB25" s="5"/>
      <c r="GC25" s="5"/>
      <c r="GD25" s="5"/>
      <c r="GE25" s="5"/>
      <c r="GF25" s="7"/>
    </row>
    <row r="26" spans="1:188" s="3" customFormat="1" ht="15" customHeight="1">
      <c r="A26" s="187" t="s">
        <v>81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8"/>
      <c r="AN26" s="17"/>
      <c r="AO26" s="18"/>
      <c r="AP26" s="18"/>
      <c r="AQ26" s="18"/>
      <c r="AR26" s="18"/>
      <c r="AS26" s="19"/>
      <c r="AT26" s="120" t="s">
        <v>82</v>
      </c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2"/>
      <c r="BJ26" s="98">
        <v>0</v>
      </c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100"/>
      <c r="CD26" s="5"/>
      <c r="CE26" s="5"/>
      <c r="CF26" s="98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100"/>
      <c r="DB26" s="98">
        <v>0</v>
      </c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100"/>
      <c r="DS26" s="98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100"/>
      <c r="EH26" s="5"/>
      <c r="EI26" s="5"/>
      <c r="EJ26" s="98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100"/>
      <c r="EY26" s="5"/>
      <c r="EZ26" s="5"/>
      <c r="FA26" s="98">
        <f>DB26</f>
        <v>0</v>
      </c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100"/>
      <c r="FP26" s="180">
        <f>BJ26-FA26</f>
        <v>0</v>
      </c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2"/>
      <c r="GB26" s="5"/>
      <c r="GC26" s="5"/>
      <c r="GD26" s="5"/>
      <c r="GE26" s="5"/>
      <c r="GF26" s="7"/>
    </row>
    <row r="27" spans="1:188" s="3" customFormat="1" ht="15" customHeight="1">
      <c r="A27" s="187" t="s">
        <v>59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8"/>
      <c r="AN27" s="17"/>
      <c r="AO27" s="18"/>
      <c r="AP27" s="18"/>
      <c r="AQ27" s="18"/>
      <c r="AR27" s="18"/>
      <c r="AS27" s="19"/>
      <c r="AT27" s="120" t="s">
        <v>60</v>
      </c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2"/>
      <c r="BJ27" s="98">
        <v>200</v>
      </c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100"/>
      <c r="CD27" s="5"/>
      <c r="CE27" s="5"/>
      <c r="CF27" s="98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100"/>
      <c r="DB27" s="98">
        <v>0</v>
      </c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100"/>
      <c r="DS27" s="98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100"/>
      <c r="EH27" s="5"/>
      <c r="EI27" s="5"/>
      <c r="EJ27" s="98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100"/>
      <c r="EY27" s="5"/>
      <c r="EZ27" s="5"/>
      <c r="FA27" s="98">
        <f>DB27</f>
        <v>0</v>
      </c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100"/>
      <c r="FP27" s="180">
        <f>BJ27-FA27</f>
        <v>200</v>
      </c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2"/>
      <c r="GB27" s="5"/>
      <c r="GC27" s="5"/>
      <c r="GD27" s="5"/>
      <c r="GE27" s="5"/>
      <c r="GF27" s="7"/>
    </row>
    <row r="28" spans="1:188" s="49" customFormat="1" ht="1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21"/>
      <c r="AO28" s="220"/>
      <c r="AP28" s="220"/>
      <c r="AQ28" s="220"/>
      <c r="AR28" s="220"/>
      <c r="AS28" s="220"/>
      <c r="AT28" s="220" t="s">
        <v>23</v>
      </c>
      <c r="AU28" s="220"/>
      <c r="AV28" s="220"/>
      <c r="AW28" s="220"/>
      <c r="AX28" s="220"/>
      <c r="AY28" s="220"/>
      <c r="AZ28" s="220"/>
      <c r="BA28" s="220"/>
      <c r="BB28" s="220"/>
      <c r="BC28" s="204"/>
      <c r="BD28" s="205"/>
      <c r="BE28" s="205"/>
      <c r="BF28" s="205"/>
      <c r="BG28" s="205"/>
      <c r="BH28" s="205"/>
      <c r="BI28" s="206"/>
      <c r="BJ28" s="108">
        <f>BJ30+BJ36+BJ39+BJ57+BJ63+BJ67+BJ78+BJ29+BJ31+BJ34+BJ35+BJ32+EK31+BJ33+BJ52+BJ37</f>
        <v>24850400</v>
      </c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 t="e">
        <f>#REF!+#REF!+#REF!</f>
        <v>#REF!</v>
      </c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7">
        <f>DB30+DB36+DB39+DB57+DB62+DB78+DB29+DB31+DB34+DB35+DB32+DB33+DB37+DB52</f>
        <v>620373.82</v>
      </c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>
        <f>EJ36</f>
        <v>0</v>
      </c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7">
        <f>FA29+FA30+FA31+FA32+FA33+FA34+FA35+FA36+FA37+FA39+FA52+FA57+FA62++FA78</f>
        <v>620373.82</v>
      </c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7">
        <f>FP29+FP30+FP31+FP32+FP33+FP34+FP35+FP36+FP37+FP39+FP52+FP57+FP62+FP78+FP38</f>
        <v>24230026.180000003</v>
      </c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83"/>
    </row>
    <row r="29" spans="1:188" s="64" customFormat="1" ht="15" customHeight="1">
      <c r="A29" s="216" t="s">
        <v>61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7"/>
      <c r="AN29" s="218"/>
      <c r="AO29" s="121"/>
      <c r="AP29" s="121"/>
      <c r="AQ29" s="121"/>
      <c r="AR29" s="121"/>
      <c r="AS29" s="122"/>
      <c r="AT29" s="95" t="s">
        <v>62</v>
      </c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85">
        <v>64000</v>
      </c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15"/>
      <c r="CE29" s="16"/>
      <c r="CF29" s="8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10"/>
      <c r="DB29" s="85">
        <v>0</v>
      </c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7"/>
      <c r="DS29" s="98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100"/>
      <c r="EH29" s="15"/>
      <c r="EI29" s="16"/>
      <c r="EJ29" s="98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100"/>
      <c r="EY29" s="15"/>
      <c r="EZ29" s="16"/>
      <c r="FA29" s="85">
        <f aca="true" t="shared" si="0" ref="FA29:FA35">DB29</f>
        <v>0</v>
      </c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7"/>
      <c r="FP29" s="98">
        <f aca="true" t="shared" si="1" ref="FP29:FP40">BJ29-FA29</f>
        <v>64000</v>
      </c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15"/>
      <c r="GC29" s="15"/>
      <c r="GD29" s="15"/>
      <c r="GE29" s="15"/>
      <c r="GF29" s="56"/>
    </row>
    <row r="30" spans="1:188" s="64" customFormat="1" ht="15" customHeight="1">
      <c r="A30" s="164" t="s">
        <v>109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5"/>
      <c r="AN30" s="24"/>
      <c r="AO30" s="22"/>
      <c r="AP30" s="22"/>
      <c r="AQ30" s="22"/>
      <c r="AR30" s="22"/>
      <c r="AS30" s="23"/>
      <c r="AT30" s="95" t="s">
        <v>80</v>
      </c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7"/>
      <c r="BJ30" s="85">
        <v>0</v>
      </c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15"/>
      <c r="CE30" s="16"/>
      <c r="CF30" s="85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7"/>
      <c r="DB30" s="85">
        <v>0</v>
      </c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7"/>
      <c r="DS30" s="98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100"/>
      <c r="EH30" s="15"/>
      <c r="EI30" s="16"/>
      <c r="EJ30" s="98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100"/>
      <c r="EY30" s="15"/>
      <c r="EZ30" s="16"/>
      <c r="FA30" s="85">
        <f t="shared" si="0"/>
        <v>0</v>
      </c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7"/>
      <c r="FP30" s="98">
        <f t="shared" si="1"/>
        <v>0</v>
      </c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15"/>
      <c r="GC30" s="15"/>
      <c r="GD30" s="15"/>
      <c r="GE30" s="15"/>
      <c r="GF30" s="56"/>
    </row>
    <row r="31" spans="1:188" s="64" customFormat="1" ht="39.75" customHeight="1">
      <c r="A31" s="164" t="s">
        <v>79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5"/>
      <c r="AN31" s="24"/>
      <c r="AO31" s="22"/>
      <c r="AP31" s="22"/>
      <c r="AQ31" s="22"/>
      <c r="AR31" s="22"/>
      <c r="AS31" s="23"/>
      <c r="AT31" s="95" t="s">
        <v>104</v>
      </c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85">
        <v>197300</v>
      </c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15"/>
      <c r="CE31" s="16"/>
      <c r="CF31" s="8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10"/>
      <c r="DB31" s="85">
        <v>11755.44</v>
      </c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7"/>
      <c r="DS31" s="98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15"/>
      <c r="EF31" s="15"/>
      <c r="EG31" s="16"/>
      <c r="EH31" s="15"/>
      <c r="EI31" s="16"/>
      <c r="EJ31" s="98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100"/>
      <c r="EY31" s="15"/>
      <c r="EZ31" s="16"/>
      <c r="FA31" s="85">
        <f t="shared" si="0"/>
        <v>11755.44</v>
      </c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7"/>
      <c r="FP31" s="98">
        <f t="shared" si="1"/>
        <v>185544.56</v>
      </c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15"/>
      <c r="GC31" s="15"/>
      <c r="GD31" s="15"/>
      <c r="GE31" s="15"/>
      <c r="GF31" s="56"/>
    </row>
    <row r="32" spans="1:188" s="64" customFormat="1" ht="29.25" customHeight="1">
      <c r="A32" s="164" t="s">
        <v>78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5"/>
      <c r="AN32" s="24"/>
      <c r="AO32" s="22"/>
      <c r="AP32" s="22"/>
      <c r="AQ32" s="22"/>
      <c r="AR32" s="22"/>
      <c r="AS32" s="23"/>
      <c r="AT32" s="95" t="s">
        <v>77</v>
      </c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85">
        <v>21400</v>
      </c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15"/>
      <c r="CE32" s="16"/>
      <c r="CF32" s="8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10"/>
      <c r="DB32" s="85">
        <v>0</v>
      </c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7"/>
      <c r="DS32" s="98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15"/>
      <c r="EF32" s="15"/>
      <c r="EG32" s="16"/>
      <c r="EH32" s="15"/>
      <c r="EI32" s="16"/>
      <c r="EJ32" s="98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100"/>
      <c r="EY32" s="15"/>
      <c r="EZ32" s="16"/>
      <c r="FA32" s="85">
        <f t="shared" si="0"/>
        <v>0</v>
      </c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7"/>
      <c r="FP32" s="98">
        <f t="shared" si="1"/>
        <v>21400</v>
      </c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15"/>
      <c r="GC32" s="15"/>
      <c r="GD32" s="15"/>
      <c r="GE32" s="15"/>
      <c r="GF32" s="56"/>
    </row>
    <row r="33" spans="1:188" s="64" customFormat="1" ht="29.25" customHeight="1">
      <c r="A33" s="164" t="s">
        <v>78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5"/>
      <c r="AN33" s="24"/>
      <c r="AO33" s="22"/>
      <c r="AP33" s="22"/>
      <c r="AQ33" s="22"/>
      <c r="AR33" s="22"/>
      <c r="AS33" s="23"/>
      <c r="AT33" s="95" t="s">
        <v>108</v>
      </c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85">
        <v>0</v>
      </c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15"/>
      <c r="CE33" s="16"/>
      <c r="CF33" s="8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10"/>
      <c r="DB33" s="85">
        <v>0</v>
      </c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98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15"/>
      <c r="EF33" s="15"/>
      <c r="EG33" s="16"/>
      <c r="EH33" s="15"/>
      <c r="EI33" s="16"/>
      <c r="EJ33" s="98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16"/>
      <c r="FA33" s="85">
        <f>DB33</f>
        <v>0</v>
      </c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10"/>
      <c r="FP33" s="98">
        <f t="shared" si="1"/>
        <v>0</v>
      </c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15"/>
      <c r="GC33" s="15"/>
      <c r="GD33" s="15"/>
      <c r="GE33" s="15"/>
      <c r="GF33" s="56"/>
    </row>
    <row r="34" spans="1:188" s="64" customFormat="1" ht="15.75" customHeight="1">
      <c r="A34" s="164" t="s">
        <v>74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5"/>
      <c r="AN34" s="24"/>
      <c r="AO34" s="22"/>
      <c r="AP34" s="22"/>
      <c r="AQ34" s="22"/>
      <c r="AR34" s="22"/>
      <c r="AS34" s="23"/>
      <c r="AT34" s="95" t="s">
        <v>75</v>
      </c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7"/>
      <c r="BJ34" s="85">
        <v>0</v>
      </c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15"/>
      <c r="CE34" s="16"/>
      <c r="CF34" s="8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10"/>
      <c r="DB34" s="85">
        <v>0</v>
      </c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98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15"/>
      <c r="EF34" s="15"/>
      <c r="EG34" s="16"/>
      <c r="EH34" s="15"/>
      <c r="EI34" s="16"/>
      <c r="EJ34" s="98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16"/>
      <c r="FA34" s="85">
        <f t="shared" si="0"/>
        <v>0</v>
      </c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7"/>
      <c r="FP34" s="98">
        <f t="shared" si="1"/>
        <v>0</v>
      </c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15"/>
      <c r="GC34" s="15"/>
      <c r="GD34" s="15"/>
      <c r="GE34" s="15"/>
      <c r="GF34" s="56"/>
    </row>
    <row r="35" spans="1:188" s="64" customFormat="1" ht="15.75" customHeight="1">
      <c r="A35" s="164" t="s">
        <v>73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5"/>
      <c r="AN35" s="24"/>
      <c r="AO35" s="22"/>
      <c r="AP35" s="22"/>
      <c r="AQ35" s="22"/>
      <c r="AR35" s="22"/>
      <c r="AS35" s="23"/>
      <c r="AT35" s="95" t="s">
        <v>63</v>
      </c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7"/>
      <c r="BJ35" s="85">
        <v>2400</v>
      </c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15"/>
      <c r="CE35" s="16"/>
      <c r="CF35" s="85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7"/>
      <c r="DB35" s="85">
        <v>0</v>
      </c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7"/>
      <c r="DS35" s="98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100"/>
      <c r="EH35" s="15"/>
      <c r="EI35" s="16"/>
      <c r="EJ35" s="98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100"/>
      <c r="EY35" s="15"/>
      <c r="EZ35" s="16"/>
      <c r="FA35" s="85">
        <f t="shared" si="0"/>
        <v>0</v>
      </c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7"/>
      <c r="FP35" s="98">
        <f t="shared" si="1"/>
        <v>2400</v>
      </c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15"/>
      <c r="GC35" s="15"/>
      <c r="GD35" s="15"/>
      <c r="GE35" s="15"/>
      <c r="GF35" s="56"/>
    </row>
    <row r="36" spans="1:188" s="64" customFormat="1" ht="42" customHeight="1">
      <c r="A36" s="164" t="s">
        <v>111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5"/>
      <c r="AN36" s="24"/>
      <c r="AO36" s="22"/>
      <c r="AP36" s="22"/>
      <c r="AQ36" s="22"/>
      <c r="AR36" s="22"/>
      <c r="AS36" s="23"/>
      <c r="AT36" s="95" t="s">
        <v>110</v>
      </c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7"/>
      <c r="BJ36" s="85">
        <v>0</v>
      </c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15"/>
      <c r="CE36" s="16"/>
      <c r="CF36" s="85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7"/>
      <c r="DB36" s="85">
        <v>0</v>
      </c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7"/>
      <c r="DS36" s="98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100"/>
      <c r="EH36" s="15"/>
      <c r="EI36" s="16"/>
      <c r="EJ36" s="98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100"/>
      <c r="EY36" s="15"/>
      <c r="EZ36" s="16"/>
      <c r="FA36" s="85">
        <f>DB36+EJ36</f>
        <v>0</v>
      </c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7"/>
      <c r="FP36" s="98">
        <f t="shared" si="1"/>
        <v>0</v>
      </c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15"/>
      <c r="GC36" s="15"/>
      <c r="GD36" s="15"/>
      <c r="GE36" s="15"/>
      <c r="GF36" s="56"/>
    </row>
    <row r="37" spans="1:188" s="64" customFormat="1" ht="24" customHeight="1">
      <c r="A37" s="164" t="s">
        <v>84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5"/>
      <c r="AN37" s="24"/>
      <c r="AO37" s="22"/>
      <c r="AP37" s="22"/>
      <c r="AQ37" s="22"/>
      <c r="AR37" s="22"/>
      <c r="AS37" s="23"/>
      <c r="AT37" s="95" t="s">
        <v>83</v>
      </c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7"/>
      <c r="BJ37" s="85">
        <v>0</v>
      </c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15"/>
      <c r="CE37" s="16"/>
      <c r="CF37" s="8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10"/>
      <c r="DB37" s="85">
        <v>0</v>
      </c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7"/>
      <c r="DS37" s="98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15"/>
      <c r="EF37" s="15"/>
      <c r="EG37" s="16"/>
      <c r="EH37" s="15"/>
      <c r="EI37" s="16"/>
      <c r="EJ37" s="98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100"/>
      <c r="EY37" s="15"/>
      <c r="EZ37" s="16"/>
      <c r="FA37" s="85">
        <f aca="true" t="shared" si="2" ref="FA37:FA51">DB37</f>
        <v>0</v>
      </c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7"/>
      <c r="FP37" s="98">
        <f t="shared" si="1"/>
        <v>0</v>
      </c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15"/>
      <c r="GC37" s="15"/>
      <c r="GD37" s="15"/>
      <c r="GE37" s="15"/>
      <c r="GF37" s="56"/>
    </row>
    <row r="38" spans="1:188" s="64" customFormat="1" ht="24" customHeight="1">
      <c r="A38" s="93" t="s">
        <v>116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4"/>
      <c r="AN38" s="24"/>
      <c r="AO38" s="22"/>
      <c r="AP38" s="22"/>
      <c r="AQ38" s="22"/>
      <c r="AR38" s="22"/>
      <c r="AS38" s="23"/>
      <c r="AT38" s="95" t="s">
        <v>117</v>
      </c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7"/>
      <c r="BJ38" s="85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15"/>
      <c r="CE38" s="16"/>
      <c r="CF38" s="8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10"/>
      <c r="DB38" s="85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7"/>
      <c r="DS38" s="98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15"/>
      <c r="EF38" s="15"/>
      <c r="EG38" s="16"/>
      <c r="EH38" s="15"/>
      <c r="EI38" s="16"/>
      <c r="EJ38" s="98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100"/>
      <c r="EY38" s="15"/>
      <c r="EZ38" s="16"/>
      <c r="FA38" s="85">
        <f>EJ38</f>
        <v>0</v>
      </c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10"/>
      <c r="FP38" s="98">
        <f>BJ38-FA38</f>
        <v>0</v>
      </c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15"/>
      <c r="GC38" s="15"/>
      <c r="GD38" s="15"/>
      <c r="GE38" s="15"/>
      <c r="GF38" s="56"/>
    </row>
    <row r="39" spans="1:188" s="31" customFormat="1" ht="15" customHeight="1">
      <c r="A39" s="123" t="s">
        <v>26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4"/>
      <c r="AN39" s="191"/>
      <c r="AO39" s="118"/>
      <c r="AP39" s="118"/>
      <c r="AQ39" s="118"/>
      <c r="AR39" s="118"/>
      <c r="AS39" s="119"/>
      <c r="AT39" s="116" t="s">
        <v>64</v>
      </c>
      <c r="AU39" s="116"/>
      <c r="AV39" s="116"/>
      <c r="AW39" s="116"/>
      <c r="AX39" s="116"/>
      <c r="AY39" s="116"/>
      <c r="AZ39" s="116"/>
      <c r="BA39" s="116"/>
      <c r="BB39" s="116"/>
      <c r="BC39" s="117"/>
      <c r="BD39" s="118"/>
      <c r="BE39" s="118"/>
      <c r="BF39" s="118"/>
      <c r="BG39" s="118"/>
      <c r="BH39" s="118"/>
      <c r="BI39" s="119"/>
      <c r="BJ39" s="90">
        <f>BJ40+BJ44+BJ48</f>
        <v>12941600</v>
      </c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2"/>
      <c r="CD39" s="28"/>
      <c r="CE39" s="28"/>
      <c r="CF39" s="90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2"/>
      <c r="DB39" s="222">
        <f>DB40+DB44+DB48</f>
        <v>250072.94999999998</v>
      </c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2"/>
      <c r="DS39" s="90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2"/>
      <c r="EH39" s="28"/>
      <c r="EI39" s="28"/>
      <c r="EJ39" s="90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2"/>
      <c r="EY39" s="28"/>
      <c r="EZ39" s="28"/>
      <c r="FA39" s="90">
        <f t="shared" si="2"/>
        <v>250072.94999999998</v>
      </c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2"/>
      <c r="FP39" s="90">
        <f t="shared" si="1"/>
        <v>12691527.05</v>
      </c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2"/>
      <c r="GB39" s="28"/>
      <c r="GC39" s="28"/>
      <c r="GD39" s="28"/>
      <c r="GE39" s="28"/>
      <c r="GF39" s="29"/>
    </row>
    <row r="40" spans="1:188" s="74" customFormat="1" ht="1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6"/>
      <c r="AO40" s="67"/>
      <c r="AP40" s="67"/>
      <c r="AQ40" s="67"/>
      <c r="AR40" s="67"/>
      <c r="AS40" s="68"/>
      <c r="AT40" s="158" t="s">
        <v>65</v>
      </c>
      <c r="AU40" s="158"/>
      <c r="AV40" s="158"/>
      <c r="AW40" s="158"/>
      <c r="AX40" s="158"/>
      <c r="AY40" s="158"/>
      <c r="AZ40" s="158"/>
      <c r="BA40" s="158"/>
      <c r="BB40" s="158"/>
      <c r="BC40" s="159"/>
      <c r="BD40" s="160"/>
      <c r="BE40" s="160"/>
      <c r="BF40" s="160"/>
      <c r="BG40" s="160"/>
      <c r="BH40" s="160"/>
      <c r="BI40" s="161"/>
      <c r="BJ40" s="104">
        <v>12891600</v>
      </c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90"/>
      <c r="CD40" s="69"/>
      <c r="CE40" s="69"/>
      <c r="CF40" s="70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2"/>
      <c r="DB40" s="177">
        <f>DB41+DB42+DB43</f>
        <v>245547.02</v>
      </c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6"/>
      <c r="DS40" s="104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71"/>
      <c r="EF40" s="71"/>
      <c r="EG40" s="72"/>
      <c r="EH40" s="69"/>
      <c r="EI40" s="69"/>
      <c r="EJ40" s="104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6"/>
      <c r="EY40" s="69"/>
      <c r="EZ40" s="69"/>
      <c r="FA40" s="104">
        <f t="shared" si="2"/>
        <v>245547.02</v>
      </c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6"/>
      <c r="FP40" s="104">
        <f t="shared" si="1"/>
        <v>12646052.98</v>
      </c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6"/>
      <c r="GB40" s="69"/>
      <c r="GC40" s="69"/>
      <c r="GD40" s="69"/>
      <c r="GE40" s="69"/>
      <c r="GF40" s="73"/>
    </row>
    <row r="41" spans="1:188" s="38" customFormat="1" ht="1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24"/>
      <c r="AO41" s="22"/>
      <c r="AP41" s="22"/>
      <c r="AQ41" s="22"/>
      <c r="AR41" s="22"/>
      <c r="AS41" s="23"/>
      <c r="AT41" s="95" t="s">
        <v>35</v>
      </c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7"/>
      <c r="BJ41" s="98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100"/>
      <c r="CD41" s="5"/>
      <c r="CE41" s="5"/>
      <c r="CF41" s="98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100"/>
      <c r="DB41" s="85">
        <v>245547.02</v>
      </c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7"/>
      <c r="DS41" s="98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15"/>
      <c r="EF41" s="15"/>
      <c r="EG41" s="16"/>
      <c r="EH41" s="5"/>
      <c r="EI41" s="5"/>
      <c r="EJ41" s="98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100"/>
      <c r="EY41" s="5"/>
      <c r="EZ41" s="5"/>
      <c r="FA41" s="88">
        <f t="shared" si="2"/>
        <v>245547.02</v>
      </c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98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100"/>
      <c r="GB41" s="5"/>
      <c r="GC41" s="5"/>
      <c r="GD41" s="5"/>
      <c r="GE41" s="5"/>
      <c r="GF41" s="7"/>
    </row>
    <row r="42" spans="1:188" s="38" customFormat="1" ht="1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24"/>
      <c r="AO42" s="22"/>
      <c r="AP42" s="22"/>
      <c r="AQ42" s="22"/>
      <c r="AR42" s="22"/>
      <c r="AS42" s="23"/>
      <c r="AT42" s="110" t="s">
        <v>102</v>
      </c>
      <c r="AU42" s="110"/>
      <c r="AV42" s="110"/>
      <c r="AW42" s="110"/>
      <c r="AX42" s="110"/>
      <c r="AY42" s="110"/>
      <c r="AZ42" s="110"/>
      <c r="BA42" s="110"/>
      <c r="BB42" s="110"/>
      <c r="BC42" s="95"/>
      <c r="BD42" s="96"/>
      <c r="BE42" s="96"/>
      <c r="BF42" s="96"/>
      <c r="BG42" s="96"/>
      <c r="BH42" s="96"/>
      <c r="BI42" s="97"/>
      <c r="BJ42" s="98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100"/>
      <c r="CD42" s="5"/>
      <c r="CE42" s="5"/>
      <c r="CF42" s="98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100"/>
      <c r="DB42" s="85">
        <v>0</v>
      </c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7"/>
      <c r="DS42" s="98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15"/>
      <c r="EF42" s="15"/>
      <c r="EG42" s="16"/>
      <c r="EH42" s="5"/>
      <c r="EI42" s="5"/>
      <c r="EJ42" s="98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100"/>
      <c r="EY42" s="5"/>
      <c r="EZ42" s="5"/>
      <c r="FA42" s="88">
        <f t="shared" si="2"/>
        <v>0</v>
      </c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98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100"/>
      <c r="GB42" s="5"/>
      <c r="GC42" s="5"/>
      <c r="GD42" s="5"/>
      <c r="GE42" s="5"/>
      <c r="GF42" s="7"/>
    </row>
    <row r="43" spans="1:188" s="38" customFormat="1" ht="1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24"/>
      <c r="AO43" s="22"/>
      <c r="AP43" s="22"/>
      <c r="AQ43" s="22"/>
      <c r="AR43" s="22"/>
      <c r="AS43" s="23"/>
      <c r="AT43" s="110" t="s">
        <v>66</v>
      </c>
      <c r="AU43" s="110"/>
      <c r="AV43" s="110"/>
      <c r="AW43" s="110"/>
      <c r="AX43" s="110"/>
      <c r="AY43" s="110"/>
      <c r="AZ43" s="110"/>
      <c r="BA43" s="110"/>
      <c r="BB43" s="110"/>
      <c r="BC43" s="95"/>
      <c r="BD43" s="96"/>
      <c r="BE43" s="96"/>
      <c r="BF43" s="96"/>
      <c r="BG43" s="96"/>
      <c r="BH43" s="96"/>
      <c r="BI43" s="97"/>
      <c r="BJ43" s="98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100"/>
      <c r="CD43" s="5"/>
      <c r="CE43" s="5"/>
      <c r="CF43" s="14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  <c r="DB43" s="85">
        <v>0</v>
      </c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7"/>
      <c r="DS43" s="98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15"/>
      <c r="EF43" s="15"/>
      <c r="EG43" s="16"/>
      <c r="EH43" s="5"/>
      <c r="EI43" s="5"/>
      <c r="EJ43" s="98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100"/>
      <c r="EY43" s="5"/>
      <c r="EZ43" s="5"/>
      <c r="FA43" s="85">
        <f t="shared" si="2"/>
        <v>0</v>
      </c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7"/>
      <c r="FP43" s="98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100"/>
      <c r="GB43" s="5"/>
      <c r="GC43" s="5"/>
      <c r="GD43" s="5"/>
      <c r="GE43" s="5"/>
      <c r="GF43" s="7"/>
    </row>
    <row r="44" spans="1:188" s="74" customFormat="1" ht="1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66"/>
      <c r="AO44" s="67"/>
      <c r="AP44" s="67"/>
      <c r="AQ44" s="67"/>
      <c r="AR44" s="67"/>
      <c r="AS44" s="68"/>
      <c r="AT44" s="158" t="s">
        <v>55</v>
      </c>
      <c r="AU44" s="158"/>
      <c r="AV44" s="158"/>
      <c r="AW44" s="158"/>
      <c r="AX44" s="158"/>
      <c r="AY44" s="158"/>
      <c r="AZ44" s="158"/>
      <c r="BA44" s="158"/>
      <c r="BB44" s="158"/>
      <c r="BC44" s="159"/>
      <c r="BD44" s="160"/>
      <c r="BE44" s="160"/>
      <c r="BF44" s="160"/>
      <c r="BG44" s="160"/>
      <c r="BH44" s="160"/>
      <c r="BI44" s="161"/>
      <c r="BJ44" s="104">
        <v>50000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6"/>
      <c r="CD44" s="69"/>
      <c r="CE44" s="69"/>
      <c r="CF44" s="70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2"/>
      <c r="DB44" s="177">
        <f>DB45+DB46+DB47</f>
        <v>157.93</v>
      </c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9"/>
      <c r="DS44" s="104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71"/>
      <c r="EF44" s="71"/>
      <c r="EG44" s="72"/>
      <c r="EH44" s="69"/>
      <c r="EI44" s="69"/>
      <c r="EJ44" s="184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6"/>
      <c r="EY44" s="69"/>
      <c r="EZ44" s="69"/>
      <c r="FA44" s="177">
        <f t="shared" si="2"/>
        <v>157.93</v>
      </c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9"/>
      <c r="FP44" s="177">
        <f>BJ44-FA44</f>
        <v>49842.07</v>
      </c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9"/>
      <c r="GB44" s="69"/>
      <c r="GC44" s="69"/>
      <c r="GD44" s="69"/>
      <c r="GE44" s="69"/>
      <c r="GF44" s="73"/>
    </row>
    <row r="45" spans="1:188" ht="1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11"/>
      <c r="AO45" s="110"/>
      <c r="AP45" s="110"/>
      <c r="AQ45" s="110"/>
      <c r="AR45" s="110"/>
      <c r="AS45" s="110"/>
      <c r="AT45" s="110" t="s">
        <v>105</v>
      </c>
      <c r="AU45" s="110"/>
      <c r="AV45" s="110"/>
      <c r="AW45" s="110"/>
      <c r="AX45" s="110"/>
      <c r="AY45" s="110"/>
      <c r="AZ45" s="110"/>
      <c r="BA45" s="110"/>
      <c r="BB45" s="110"/>
      <c r="BC45" s="95"/>
      <c r="BD45" s="96"/>
      <c r="BE45" s="96"/>
      <c r="BF45" s="96"/>
      <c r="BG45" s="96"/>
      <c r="BH45" s="96"/>
      <c r="BI45" s="97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>
        <v>0</v>
      </c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>
        <f t="shared" si="2"/>
        <v>0</v>
      </c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9"/>
    </row>
    <row r="46" spans="1:188" ht="1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11"/>
      <c r="AO46" s="110"/>
      <c r="AP46" s="110"/>
      <c r="AQ46" s="110"/>
      <c r="AR46" s="110"/>
      <c r="AS46" s="110"/>
      <c r="AT46" s="110" t="s">
        <v>67</v>
      </c>
      <c r="AU46" s="110"/>
      <c r="AV46" s="110"/>
      <c r="AW46" s="110"/>
      <c r="AX46" s="110"/>
      <c r="AY46" s="110"/>
      <c r="AZ46" s="110"/>
      <c r="BA46" s="110"/>
      <c r="BB46" s="110"/>
      <c r="BC46" s="95"/>
      <c r="BD46" s="96"/>
      <c r="BE46" s="96"/>
      <c r="BF46" s="96"/>
      <c r="BG46" s="96"/>
      <c r="BH46" s="96"/>
      <c r="BI46" s="97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>
        <v>157.93</v>
      </c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>
        <f t="shared" si="2"/>
        <v>157.93</v>
      </c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9"/>
    </row>
    <row r="47" spans="1:188" ht="1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11"/>
      <c r="AO47" s="12"/>
      <c r="AP47" s="12"/>
      <c r="AQ47" s="12"/>
      <c r="AR47" s="12"/>
      <c r="AS47" s="13"/>
      <c r="AT47" s="110" t="s">
        <v>106</v>
      </c>
      <c r="AU47" s="110"/>
      <c r="AV47" s="110"/>
      <c r="AW47" s="110"/>
      <c r="AX47" s="110"/>
      <c r="AY47" s="110"/>
      <c r="AZ47" s="110"/>
      <c r="BA47" s="110"/>
      <c r="BB47" s="110"/>
      <c r="BC47" s="95"/>
      <c r="BD47" s="96"/>
      <c r="BE47" s="96"/>
      <c r="BF47" s="96"/>
      <c r="BG47" s="96"/>
      <c r="BH47" s="96"/>
      <c r="BI47" s="97"/>
      <c r="BJ47" s="85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7"/>
      <c r="CD47" s="4"/>
      <c r="CE47" s="4"/>
      <c r="CF47" s="85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7"/>
      <c r="DB47" s="85">
        <v>0</v>
      </c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7"/>
      <c r="DS47" s="85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9"/>
      <c r="EF47" s="9"/>
      <c r="EG47" s="10"/>
      <c r="EH47" s="4"/>
      <c r="EI47" s="4"/>
      <c r="EJ47" s="85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7"/>
      <c r="EY47" s="4"/>
      <c r="EZ47" s="4"/>
      <c r="FA47" s="85">
        <f t="shared" si="2"/>
        <v>0</v>
      </c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7"/>
      <c r="FP47" s="85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7"/>
      <c r="GB47" s="4"/>
      <c r="GC47" s="4"/>
      <c r="GD47" s="4"/>
      <c r="GE47" s="4"/>
      <c r="GF47" s="6"/>
    </row>
    <row r="48" spans="1:188" s="84" customFormat="1" ht="1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7"/>
      <c r="AO48" s="78"/>
      <c r="AP48" s="78"/>
      <c r="AQ48" s="78"/>
      <c r="AR48" s="78"/>
      <c r="AS48" s="79"/>
      <c r="AT48" s="158" t="s">
        <v>72</v>
      </c>
      <c r="AU48" s="158"/>
      <c r="AV48" s="158"/>
      <c r="AW48" s="158"/>
      <c r="AX48" s="158"/>
      <c r="AY48" s="158"/>
      <c r="AZ48" s="158"/>
      <c r="BA48" s="158"/>
      <c r="BB48" s="158"/>
      <c r="BC48" s="159"/>
      <c r="BD48" s="160"/>
      <c r="BE48" s="160"/>
      <c r="BF48" s="160"/>
      <c r="BG48" s="160"/>
      <c r="BH48" s="160"/>
      <c r="BI48" s="161"/>
      <c r="BJ48" s="184">
        <v>0</v>
      </c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6"/>
      <c r="CD48" s="69"/>
      <c r="CE48" s="69"/>
      <c r="CF48" s="104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6"/>
      <c r="DB48" s="104">
        <f>DB49+DB50+DB51</f>
        <v>4368</v>
      </c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6"/>
      <c r="DS48" s="184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80"/>
      <c r="EF48" s="80"/>
      <c r="EG48" s="81"/>
      <c r="EH48" s="82"/>
      <c r="EI48" s="82"/>
      <c r="EJ48" s="184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6"/>
      <c r="EY48" s="82"/>
      <c r="EZ48" s="82"/>
      <c r="FA48" s="104">
        <f t="shared" si="2"/>
        <v>4368</v>
      </c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6"/>
      <c r="FP48" s="104">
        <f>BJ48-FA48</f>
        <v>-4368</v>
      </c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6"/>
      <c r="GB48" s="82"/>
      <c r="GC48" s="82"/>
      <c r="GD48" s="82"/>
      <c r="GE48" s="82"/>
      <c r="GF48" s="83"/>
    </row>
    <row r="49" spans="1:188" ht="1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11"/>
      <c r="AO49" s="12"/>
      <c r="AP49" s="12"/>
      <c r="AQ49" s="12"/>
      <c r="AR49" s="12"/>
      <c r="AS49" s="13"/>
      <c r="AT49" s="110" t="s">
        <v>39</v>
      </c>
      <c r="AU49" s="110"/>
      <c r="AV49" s="110"/>
      <c r="AW49" s="110"/>
      <c r="AX49" s="110"/>
      <c r="AY49" s="110"/>
      <c r="AZ49" s="110"/>
      <c r="BA49" s="110"/>
      <c r="BB49" s="110"/>
      <c r="BC49" s="95"/>
      <c r="BD49" s="96"/>
      <c r="BE49" s="96"/>
      <c r="BF49" s="96"/>
      <c r="BG49" s="96"/>
      <c r="BH49" s="96"/>
      <c r="BI49" s="97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7"/>
      <c r="CD49" s="5"/>
      <c r="CE49" s="5"/>
      <c r="CF49" s="14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  <c r="DB49" s="85">
        <v>4368</v>
      </c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7"/>
      <c r="DS49" s="85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9"/>
      <c r="EF49" s="9"/>
      <c r="EG49" s="10"/>
      <c r="EH49" s="4"/>
      <c r="EI49" s="4"/>
      <c r="EJ49" s="85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7"/>
      <c r="EY49" s="4"/>
      <c r="EZ49" s="4"/>
      <c r="FA49" s="85">
        <f t="shared" si="2"/>
        <v>4368</v>
      </c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10"/>
      <c r="FP49" s="85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7"/>
      <c r="GB49" s="4"/>
      <c r="GC49" s="4"/>
      <c r="GD49" s="4"/>
      <c r="GE49" s="4"/>
      <c r="GF49" s="6"/>
    </row>
    <row r="50" spans="1:188" ht="1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1"/>
      <c r="AO50" s="12"/>
      <c r="AP50" s="12"/>
      <c r="AQ50" s="12"/>
      <c r="AR50" s="12"/>
      <c r="AS50" s="13"/>
      <c r="AT50" s="110" t="s">
        <v>93</v>
      </c>
      <c r="AU50" s="110"/>
      <c r="AV50" s="110"/>
      <c r="AW50" s="110"/>
      <c r="AX50" s="110"/>
      <c r="AY50" s="110"/>
      <c r="AZ50" s="110"/>
      <c r="BA50" s="110"/>
      <c r="BB50" s="110"/>
      <c r="BC50" s="95"/>
      <c r="BD50" s="96"/>
      <c r="BE50" s="96"/>
      <c r="BF50" s="96"/>
      <c r="BG50" s="96"/>
      <c r="BH50" s="96"/>
      <c r="BI50" s="97"/>
      <c r="BJ50" s="8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7"/>
      <c r="CD50" s="5"/>
      <c r="CE50" s="5"/>
      <c r="CF50" s="14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  <c r="DB50" s="85">
        <v>0</v>
      </c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7"/>
      <c r="DS50" s="85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9"/>
      <c r="EF50" s="9"/>
      <c r="EG50" s="10"/>
      <c r="EH50" s="4"/>
      <c r="EI50" s="4"/>
      <c r="EJ50" s="85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7"/>
      <c r="EY50" s="4"/>
      <c r="EZ50" s="4"/>
      <c r="FA50" s="85">
        <f t="shared" si="2"/>
        <v>0</v>
      </c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10"/>
      <c r="FP50" s="85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7"/>
      <c r="GB50" s="4"/>
      <c r="GC50" s="4"/>
      <c r="GD50" s="4"/>
      <c r="GE50" s="4"/>
      <c r="GF50" s="6"/>
    </row>
    <row r="51" spans="1:188" ht="1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1"/>
      <c r="AO51" s="12"/>
      <c r="AP51" s="12"/>
      <c r="AQ51" s="12"/>
      <c r="AR51" s="12"/>
      <c r="AS51" s="13"/>
      <c r="AT51" s="110" t="s">
        <v>69</v>
      </c>
      <c r="AU51" s="110"/>
      <c r="AV51" s="110"/>
      <c r="AW51" s="110"/>
      <c r="AX51" s="110"/>
      <c r="AY51" s="110"/>
      <c r="AZ51" s="110"/>
      <c r="BA51" s="110"/>
      <c r="BB51" s="110"/>
      <c r="BC51" s="95"/>
      <c r="BD51" s="96"/>
      <c r="BE51" s="96"/>
      <c r="BF51" s="96"/>
      <c r="BG51" s="96"/>
      <c r="BH51" s="96"/>
      <c r="BI51" s="97"/>
      <c r="BJ51" s="85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7"/>
      <c r="CD51" s="5"/>
      <c r="CE51" s="5"/>
      <c r="CF51" s="14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  <c r="DB51" s="85">
        <v>0</v>
      </c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7"/>
      <c r="DS51" s="85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9"/>
      <c r="EF51" s="9"/>
      <c r="EG51" s="10"/>
      <c r="EH51" s="4"/>
      <c r="EI51" s="4"/>
      <c r="EJ51" s="85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7"/>
      <c r="EY51" s="4"/>
      <c r="EZ51" s="4"/>
      <c r="FA51" s="85">
        <f t="shared" si="2"/>
        <v>0</v>
      </c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10"/>
      <c r="FP51" s="85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7"/>
      <c r="GB51" s="4"/>
      <c r="GC51" s="4"/>
      <c r="GD51" s="4"/>
      <c r="GE51" s="4"/>
      <c r="GF51" s="6"/>
    </row>
    <row r="52" spans="1:188" ht="15" customHeight="1">
      <c r="A52" s="123" t="s">
        <v>85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4"/>
      <c r="AN52" s="125"/>
      <c r="AO52" s="126"/>
      <c r="AP52" s="126"/>
      <c r="AQ52" s="126"/>
      <c r="AR52" s="126"/>
      <c r="AS52" s="127"/>
      <c r="AT52" s="117" t="s">
        <v>86</v>
      </c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7"/>
      <c r="BJ52" s="112">
        <f>BJ53+BJ54+BJ55+BJ56</f>
        <v>3581500</v>
      </c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4"/>
      <c r="CD52" s="35"/>
      <c r="CE52" s="35"/>
      <c r="CF52" s="25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7"/>
      <c r="DB52" s="112">
        <f>DB53+DB54+DB55+DB56</f>
        <v>241723.24</v>
      </c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4"/>
      <c r="DS52" s="25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7"/>
      <c r="EH52" s="35"/>
      <c r="EI52" s="35"/>
      <c r="EJ52" s="25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7"/>
      <c r="EY52" s="35"/>
      <c r="EZ52" s="35"/>
      <c r="FA52" s="112">
        <f>FA53+FA54+FA55+FA56</f>
        <v>241723.24</v>
      </c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27"/>
      <c r="FP52" s="112">
        <f>BJ52-FA52</f>
        <v>3339776.76</v>
      </c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4"/>
      <c r="GB52" s="4"/>
      <c r="GC52" s="4"/>
      <c r="GD52" s="4"/>
      <c r="GE52" s="4"/>
      <c r="GF52" s="6"/>
    </row>
    <row r="53" spans="1:188" ht="15" customHeight="1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3"/>
      <c r="AN53" s="101"/>
      <c r="AO53" s="96"/>
      <c r="AP53" s="96"/>
      <c r="AQ53" s="96"/>
      <c r="AR53" s="96"/>
      <c r="AS53" s="97"/>
      <c r="AT53" s="95" t="s">
        <v>87</v>
      </c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7"/>
      <c r="BJ53" s="85">
        <v>1248500</v>
      </c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7"/>
      <c r="CD53" s="4"/>
      <c r="CE53" s="4"/>
      <c r="CF53" s="8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10"/>
      <c r="DB53" s="85">
        <v>91798.37</v>
      </c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7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9"/>
      <c r="EF53" s="9"/>
      <c r="EG53" s="10"/>
      <c r="EH53" s="4"/>
      <c r="EI53" s="4"/>
      <c r="EJ53" s="85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7"/>
      <c r="EY53" s="4"/>
      <c r="EZ53" s="4"/>
      <c r="FA53" s="85">
        <f>DB53</f>
        <v>91798.37</v>
      </c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10"/>
      <c r="FP53" s="85">
        <f>BJ53-FA53</f>
        <v>1156701.63</v>
      </c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7"/>
      <c r="GB53" s="4"/>
      <c r="GC53" s="4"/>
      <c r="GD53" s="4"/>
      <c r="GE53" s="4"/>
      <c r="GF53" s="6"/>
    </row>
    <row r="54" spans="1:188" ht="15" customHeight="1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3"/>
      <c r="AN54" s="101"/>
      <c r="AO54" s="96"/>
      <c r="AP54" s="96"/>
      <c r="AQ54" s="96"/>
      <c r="AR54" s="96"/>
      <c r="AS54" s="97"/>
      <c r="AT54" s="95" t="s">
        <v>88</v>
      </c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7"/>
      <c r="BJ54" s="85">
        <v>25100</v>
      </c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7"/>
      <c r="CD54" s="4"/>
      <c r="CE54" s="4"/>
      <c r="CF54" s="8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10"/>
      <c r="DB54" s="85">
        <v>1487.66</v>
      </c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7"/>
      <c r="DS54" s="85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9"/>
      <c r="EF54" s="9"/>
      <c r="EG54" s="10"/>
      <c r="EH54" s="4"/>
      <c r="EI54" s="4"/>
      <c r="EJ54" s="85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7"/>
      <c r="EY54" s="4"/>
      <c r="EZ54" s="4"/>
      <c r="FA54" s="85">
        <f>DB54</f>
        <v>1487.66</v>
      </c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10"/>
      <c r="FP54" s="85">
        <f>BJ54-FA54</f>
        <v>23612.34</v>
      </c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7"/>
      <c r="GB54" s="4"/>
      <c r="GC54" s="4"/>
      <c r="GD54" s="4"/>
      <c r="GE54" s="4"/>
      <c r="GF54" s="6"/>
    </row>
    <row r="55" spans="1:188" ht="15" customHeight="1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3"/>
      <c r="AN55" s="101"/>
      <c r="AO55" s="96"/>
      <c r="AP55" s="96"/>
      <c r="AQ55" s="96"/>
      <c r="AR55" s="96"/>
      <c r="AS55" s="97"/>
      <c r="AT55" s="95" t="s">
        <v>89</v>
      </c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7"/>
      <c r="BJ55" s="85">
        <v>2307900</v>
      </c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7"/>
      <c r="CD55" s="4"/>
      <c r="CE55" s="4"/>
      <c r="CF55" s="8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10"/>
      <c r="DB55" s="85">
        <v>160324.68</v>
      </c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7"/>
      <c r="DS55" s="85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9"/>
      <c r="EF55" s="9"/>
      <c r="EG55" s="10"/>
      <c r="EH55" s="4"/>
      <c r="EI55" s="4"/>
      <c r="EJ55" s="85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7"/>
      <c r="EY55" s="4"/>
      <c r="EZ55" s="4"/>
      <c r="FA55" s="85">
        <f>DB55</f>
        <v>160324.68</v>
      </c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10"/>
      <c r="FP55" s="85">
        <f>BJ55-FA55</f>
        <v>2147575.32</v>
      </c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7"/>
      <c r="GB55" s="4"/>
      <c r="GC55" s="4"/>
      <c r="GD55" s="4"/>
      <c r="GE55" s="4"/>
      <c r="GF55" s="6"/>
    </row>
    <row r="56" spans="1:188" ht="15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3"/>
      <c r="AN56" s="101"/>
      <c r="AO56" s="96"/>
      <c r="AP56" s="96"/>
      <c r="AQ56" s="96"/>
      <c r="AR56" s="96"/>
      <c r="AS56" s="97"/>
      <c r="AT56" s="95" t="s">
        <v>90</v>
      </c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7"/>
      <c r="BJ56" s="85">
        <v>0</v>
      </c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7"/>
      <c r="CD56" s="4"/>
      <c r="CE56" s="4"/>
      <c r="CF56" s="8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10"/>
      <c r="DB56" s="85">
        <v>-11887.47</v>
      </c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7"/>
      <c r="DS56" s="85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9"/>
      <c r="EF56" s="9"/>
      <c r="EG56" s="10"/>
      <c r="EH56" s="4"/>
      <c r="EI56" s="4"/>
      <c r="EJ56" s="85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7"/>
      <c r="EY56" s="4"/>
      <c r="EZ56" s="4"/>
      <c r="FA56" s="85">
        <f>DB56</f>
        <v>-11887.47</v>
      </c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10"/>
      <c r="FP56" s="85">
        <f>BJ56-FA56</f>
        <v>11887.47</v>
      </c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7"/>
      <c r="GB56" s="4"/>
      <c r="GC56" s="4"/>
      <c r="GD56" s="4"/>
      <c r="GE56" s="4"/>
      <c r="GF56" s="6"/>
    </row>
    <row r="57" spans="1:188" s="30" customFormat="1" ht="15" customHeight="1">
      <c r="A57" s="123" t="s">
        <v>27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4"/>
      <c r="AN57" s="125"/>
      <c r="AO57" s="126"/>
      <c r="AP57" s="126"/>
      <c r="AQ57" s="126"/>
      <c r="AR57" s="126"/>
      <c r="AS57" s="127"/>
      <c r="AT57" s="116" t="s">
        <v>29</v>
      </c>
      <c r="AU57" s="116"/>
      <c r="AV57" s="116"/>
      <c r="AW57" s="116"/>
      <c r="AX57" s="116"/>
      <c r="AY57" s="116"/>
      <c r="AZ57" s="116"/>
      <c r="BA57" s="116"/>
      <c r="BB57" s="116"/>
      <c r="BC57" s="117"/>
      <c r="BD57" s="118"/>
      <c r="BE57" s="118"/>
      <c r="BF57" s="118"/>
      <c r="BG57" s="118"/>
      <c r="BH57" s="118"/>
      <c r="BI57" s="119"/>
      <c r="BJ57" s="90">
        <v>665500</v>
      </c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2"/>
      <c r="CD57" s="35"/>
      <c r="CE57" s="35"/>
      <c r="CF57" s="90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2"/>
      <c r="DB57" s="115">
        <f>DB58+DB60+DB59+DB61</f>
        <v>9.49</v>
      </c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2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4"/>
      <c r="EH57" s="35"/>
      <c r="EI57" s="35"/>
      <c r="EJ57" s="112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4"/>
      <c r="EY57" s="35"/>
      <c r="EZ57" s="35"/>
      <c r="FA57" s="90">
        <f aca="true" t="shared" si="3" ref="FA57:FA65">DB57</f>
        <v>9.49</v>
      </c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2"/>
      <c r="FP57" s="90">
        <f>BJ57-FA57</f>
        <v>665490.51</v>
      </c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2"/>
      <c r="GB57" s="35"/>
      <c r="GC57" s="35"/>
      <c r="GD57" s="35"/>
      <c r="GE57" s="35"/>
      <c r="GF57" s="36"/>
    </row>
    <row r="58" spans="1:188" ht="1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11"/>
      <c r="AO58" s="110"/>
      <c r="AP58" s="110"/>
      <c r="AQ58" s="110"/>
      <c r="AR58" s="110"/>
      <c r="AS58" s="110"/>
      <c r="AT58" s="110" t="s">
        <v>68</v>
      </c>
      <c r="AU58" s="110"/>
      <c r="AV58" s="110"/>
      <c r="AW58" s="110"/>
      <c r="AX58" s="110"/>
      <c r="AY58" s="110"/>
      <c r="AZ58" s="110"/>
      <c r="BA58" s="110"/>
      <c r="BB58" s="110"/>
      <c r="BC58" s="95"/>
      <c r="BD58" s="96"/>
      <c r="BE58" s="96"/>
      <c r="BF58" s="96"/>
      <c r="BG58" s="96"/>
      <c r="BH58" s="96"/>
      <c r="BI58" s="97"/>
      <c r="BJ58" s="88">
        <v>0</v>
      </c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>
        <v>0</v>
      </c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>
        <f t="shared" si="3"/>
        <v>0</v>
      </c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9"/>
    </row>
    <row r="59" spans="1:188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11"/>
      <c r="AO59" s="12"/>
      <c r="AP59" s="12"/>
      <c r="AQ59" s="12"/>
      <c r="AR59" s="12"/>
      <c r="AS59" s="13"/>
      <c r="AT59" s="110" t="s">
        <v>94</v>
      </c>
      <c r="AU59" s="110"/>
      <c r="AV59" s="110"/>
      <c r="AW59" s="110"/>
      <c r="AX59" s="110"/>
      <c r="AY59" s="110"/>
      <c r="AZ59" s="110"/>
      <c r="BA59" s="110"/>
      <c r="BB59" s="110"/>
      <c r="BC59" s="95"/>
      <c r="BD59" s="96"/>
      <c r="BE59" s="96"/>
      <c r="BF59" s="96"/>
      <c r="BG59" s="96"/>
      <c r="BH59" s="96"/>
      <c r="BI59" s="97"/>
      <c r="BJ59" s="85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7"/>
      <c r="CD59" s="4"/>
      <c r="CE59" s="4"/>
      <c r="CF59" s="8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10"/>
      <c r="DB59" s="85">
        <v>9.49</v>
      </c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7"/>
      <c r="DS59" s="85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9"/>
      <c r="EF59" s="9"/>
      <c r="EG59" s="10"/>
      <c r="EH59" s="4"/>
      <c r="EI59" s="4"/>
      <c r="EJ59" s="85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7"/>
      <c r="EY59" s="4"/>
      <c r="EZ59" s="4"/>
      <c r="FA59" s="85">
        <f>DB59</f>
        <v>9.49</v>
      </c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7"/>
      <c r="FP59" s="85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7"/>
      <c r="GB59" s="4"/>
      <c r="GC59" s="4"/>
      <c r="GD59" s="4"/>
      <c r="GE59" s="4"/>
      <c r="GF59" s="6"/>
    </row>
    <row r="60" spans="1:188" ht="1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11"/>
      <c r="AO60" s="12"/>
      <c r="AP60" s="12"/>
      <c r="AQ60" s="12"/>
      <c r="AR60" s="12"/>
      <c r="AS60" s="13"/>
      <c r="AT60" s="110" t="s">
        <v>76</v>
      </c>
      <c r="AU60" s="110"/>
      <c r="AV60" s="110"/>
      <c r="AW60" s="110"/>
      <c r="AX60" s="110"/>
      <c r="AY60" s="110"/>
      <c r="AZ60" s="110"/>
      <c r="BA60" s="110"/>
      <c r="BB60" s="110"/>
      <c r="BC60" s="95"/>
      <c r="BD60" s="96"/>
      <c r="BE60" s="96"/>
      <c r="BF60" s="96"/>
      <c r="BG60" s="96"/>
      <c r="BH60" s="96"/>
      <c r="BI60" s="97"/>
      <c r="BJ60" s="85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7"/>
      <c r="CD60" s="4"/>
      <c r="CE60" s="4"/>
      <c r="CF60" s="85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7"/>
      <c r="DB60" s="85">
        <v>0</v>
      </c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7"/>
      <c r="DS60" s="85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9"/>
      <c r="EF60" s="9"/>
      <c r="EG60" s="10"/>
      <c r="EH60" s="4"/>
      <c r="EI60" s="4"/>
      <c r="EJ60" s="85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7"/>
      <c r="EY60" s="4"/>
      <c r="EZ60" s="4"/>
      <c r="FA60" s="88">
        <f>DB60</f>
        <v>0</v>
      </c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5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7"/>
      <c r="GB60" s="4"/>
      <c r="GC60" s="4"/>
      <c r="GD60" s="4"/>
      <c r="GE60" s="4"/>
      <c r="GF60" s="6"/>
    </row>
    <row r="61" spans="1:188" ht="1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11"/>
      <c r="AO61" s="12"/>
      <c r="AP61" s="12"/>
      <c r="AQ61" s="12"/>
      <c r="AR61" s="12"/>
      <c r="AS61" s="13"/>
      <c r="AT61" s="110" t="s">
        <v>76</v>
      </c>
      <c r="AU61" s="110"/>
      <c r="AV61" s="110"/>
      <c r="AW61" s="110"/>
      <c r="AX61" s="110"/>
      <c r="AY61" s="110"/>
      <c r="AZ61" s="110"/>
      <c r="BA61" s="110"/>
      <c r="BB61" s="110"/>
      <c r="BC61" s="95"/>
      <c r="BD61" s="96"/>
      <c r="BE61" s="96"/>
      <c r="BF61" s="96"/>
      <c r="BG61" s="96"/>
      <c r="BH61" s="96"/>
      <c r="BI61" s="97"/>
      <c r="BJ61" s="8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10"/>
      <c r="CD61" s="4"/>
      <c r="CE61" s="4"/>
      <c r="CF61" s="8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10"/>
      <c r="DB61" s="85">
        <v>0</v>
      </c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7"/>
      <c r="DS61" s="8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10"/>
      <c r="EH61" s="4"/>
      <c r="EI61" s="4"/>
      <c r="EJ61" s="8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10"/>
      <c r="EY61" s="4"/>
      <c r="EZ61" s="4"/>
      <c r="FA61" s="85">
        <f>DB61</f>
        <v>0</v>
      </c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10"/>
      <c r="FP61" s="85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7"/>
      <c r="GB61" s="4"/>
      <c r="GC61" s="4"/>
      <c r="GD61" s="4"/>
      <c r="GE61" s="4"/>
      <c r="GF61" s="6"/>
    </row>
    <row r="62" spans="1:188" s="31" customFormat="1" ht="1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3"/>
      <c r="AN62" s="55"/>
      <c r="AO62" s="50"/>
      <c r="AP62" s="50"/>
      <c r="AQ62" s="50"/>
      <c r="AR62" s="50"/>
      <c r="AS62" s="51"/>
      <c r="AT62" s="117" t="s">
        <v>31</v>
      </c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9"/>
      <c r="BJ62" s="90">
        <f>BJ63+BJ67</f>
        <v>7376700</v>
      </c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2"/>
      <c r="CD62" s="28"/>
      <c r="CE62" s="28"/>
      <c r="CF62" s="90" t="e">
        <f>CF63+CF67+#REF!</f>
        <v>#REF!</v>
      </c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2"/>
      <c r="DB62" s="90">
        <f>DB63+DB67</f>
        <v>116812.7</v>
      </c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2"/>
      <c r="DS62" s="52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4"/>
      <c r="EH62" s="28"/>
      <c r="EI62" s="28"/>
      <c r="EJ62" s="52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4"/>
      <c r="EY62" s="28"/>
      <c r="EZ62" s="28"/>
      <c r="FA62" s="90">
        <f t="shared" si="3"/>
        <v>116812.7</v>
      </c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2"/>
      <c r="FP62" s="90">
        <f>BJ62-FA62</f>
        <v>7259887.3</v>
      </c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2"/>
      <c r="GB62" s="28"/>
      <c r="GC62" s="28"/>
      <c r="GD62" s="28"/>
      <c r="GE62" s="28"/>
      <c r="GF62" s="29"/>
    </row>
    <row r="63" spans="1:188" s="30" customFormat="1" ht="15" customHeight="1">
      <c r="A63" s="123" t="s">
        <v>30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4"/>
      <c r="AN63" s="125"/>
      <c r="AO63" s="126"/>
      <c r="AP63" s="126"/>
      <c r="AQ63" s="126"/>
      <c r="AR63" s="126"/>
      <c r="AS63" s="127"/>
      <c r="AT63" s="116" t="s">
        <v>32</v>
      </c>
      <c r="AU63" s="116"/>
      <c r="AV63" s="116"/>
      <c r="AW63" s="116"/>
      <c r="AX63" s="116"/>
      <c r="AY63" s="116"/>
      <c r="AZ63" s="116"/>
      <c r="BA63" s="116"/>
      <c r="BB63" s="116"/>
      <c r="BC63" s="117"/>
      <c r="BD63" s="118"/>
      <c r="BE63" s="118"/>
      <c r="BF63" s="118"/>
      <c r="BG63" s="118"/>
      <c r="BH63" s="118"/>
      <c r="BI63" s="119"/>
      <c r="BJ63" s="90">
        <v>5623900</v>
      </c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2"/>
      <c r="CD63" s="35"/>
      <c r="CE63" s="35"/>
      <c r="CF63" s="115">
        <v>0</v>
      </c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90">
        <f>DB64+DB65+DB66</f>
        <v>27516.14</v>
      </c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2"/>
      <c r="DS63" s="112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4"/>
      <c r="EH63" s="35"/>
      <c r="EI63" s="35"/>
      <c r="EJ63" s="112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4"/>
      <c r="EY63" s="35"/>
      <c r="EZ63" s="35"/>
      <c r="FA63" s="90">
        <f t="shared" si="3"/>
        <v>27516.14</v>
      </c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2"/>
      <c r="FP63" s="90">
        <f>BJ63-FA63</f>
        <v>5596383.86</v>
      </c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2"/>
      <c r="GB63" s="35"/>
      <c r="GC63" s="35"/>
      <c r="GD63" s="35"/>
      <c r="GE63" s="35"/>
      <c r="GF63" s="36"/>
    </row>
    <row r="64" spans="1:188" ht="1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11"/>
      <c r="AO64" s="110"/>
      <c r="AP64" s="110"/>
      <c r="AQ64" s="110"/>
      <c r="AR64" s="110"/>
      <c r="AS64" s="110"/>
      <c r="AT64" s="110" t="s">
        <v>33</v>
      </c>
      <c r="AU64" s="110"/>
      <c r="AV64" s="110"/>
      <c r="AW64" s="110"/>
      <c r="AX64" s="110"/>
      <c r="AY64" s="110"/>
      <c r="AZ64" s="110"/>
      <c r="BA64" s="110"/>
      <c r="BB64" s="110"/>
      <c r="BC64" s="95"/>
      <c r="BD64" s="96"/>
      <c r="BE64" s="96"/>
      <c r="BF64" s="96"/>
      <c r="BG64" s="96"/>
      <c r="BH64" s="96"/>
      <c r="BI64" s="97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>
        <v>25781.57</v>
      </c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>
        <f t="shared" si="3"/>
        <v>25781.57</v>
      </c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9"/>
    </row>
    <row r="65" spans="1:188" ht="1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11"/>
      <c r="AO65" s="110"/>
      <c r="AP65" s="110"/>
      <c r="AQ65" s="110"/>
      <c r="AR65" s="110"/>
      <c r="AS65" s="110"/>
      <c r="AT65" s="110" t="s">
        <v>95</v>
      </c>
      <c r="AU65" s="110"/>
      <c r="AV65" s="110"/>
      <c r="AW65" s="110"/>
      <c r="AX65" s="110"/>
      <c r="AY65" s="110"/>
      <c r="AZ65" s="110"/>
      <c r="BA65" s="110"/>
      <c r="BB65" s="110"/>
      <c r="BC65" s="95"/>
      <c r="BD65" s="96"/>
      <c r="BE65" s="96"/>
      <c r="BF65" s="96"/>
      <c r="BG65" s="96"/>
      <c r="BH65" s="96"/>
      <c r="BI65" s="97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>
        <v>1766.19</v>
      </c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>
        <f t="shared" si="3"/>
        <v>1766.19</v>
      </c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9"/>
    </row>
    <row r="66" spans="1:188" ht="1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1"/>
      <c r="AO66" s="12"/>
      <c r="AP66" s="12"/>
      <c r="AQ66" s="12"/>
      <c r="AR66" s="12"/>
      <c r="AS66" s="13"/>
      <c r="AT66" s="110" t="s">
        <v>96</v>
      </c>
      <c r="AU66" s="110"/>
      <c r="AV66" s="110"/>
      <c r="AW66" s="110"/>
      <c r="AX66" s="110"/>
      <c r="AY66" s="110"/>
      <c r="AZ66" s="110"/>
      <c r="BA66" s="110"/>
      <c r="BB66" s="110"/>
      <c r="BC66" s="95"/>
      <c r="BD66" s="96"/>
      <c r="BE66" s="96"/>
      <c r="BF66" s="96"/>
      <c r="BG66" s="96"/>
      <c r="BH66" s="96"/>
      <c r="BI66" s="97"/>
      <c r="BJ66" s="85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7"/>
      <c r="CD66" s="4"/>
      <c r="CE66" s="4"/>
      <c r="CF66" s="8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10"/>
      <c r="DB66" s="85">
        <v>-31.62</v>
      </c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7"/>
      <c r="DS66" s="85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9"/>
      <c r="EF66" s="9"/>
      <c r="EG66" s="10"/>
      <c r="EH66" s="4"/>
      <c r="EI66" s="4"/>
      <c r="EJ66" s="85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7"/>
      <c r="EY66" s="4"/>
      <c r="EZ66" s="4"/>
      <c r="FA66" s="85">
        <f>DB66</f>
        <v>-31.62</v>
      </c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10"/>
      <c r="FP66" s="85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7"/>
      <c r="GB66" s="4"/>
      <c r="GC66" s="4"/>
      <c r="GD66" s="4"/>
      <c r="GE66" s="4"/>
      <c r="GF66" s="6"/>
    </row>
    <row r="67" spans="1:188" s="30" customFormat="1" ht="15" customHeight="1">
      <c r="A67" s="123" t="s">
        <v>28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4"/>
      <c r="AN67" s="32"/>
      <c r="AO67" s="33"/>
      <c r="AP67" s="33"/>
      <c r="AQ67" s="33"/>
      <c r="AR67" s="33"/>
      <c r="AS67" s="34"/>
      <c r="AT67" s="116" t="s">
        <v>34</v>
      </c>
      <c r="AU67" s="116"/>
      <c r="AV67" s="116"/>
      <c r="AW67" s="116"/>
      <c r="AX67" s="116"/>
      <c r="AY67" s="116"/>
      <c r="AZ67" s="116"/>
      <c r="BA67" s="116"/>
      <c r="BB67" s="116"/>
      <c r="BC67" s="117"/>
      <c r="BD67" s="118"/>
      <c r="BE67" s="118"/>
      <c r="BF67" s="118"/>
      <c r="BG67" s="118"/>
      <c r="BH67" s="118"/>
      <c r="BI67" s="119"/>
      <c r="BJ67" s="90">
        <f>BJ68+BJ73</f>
        <v>1752800</v>
      </c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2"/>
      <c r="CD67" s="35"/>
      <c r="CE67" s="35"/>
      <c r="CF67" s="90">
        <f>CF68+CF73</f>
        <v>0</v>
      </c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2"/>
      <c r="DB67" s="90">
        <f>DB68+DB73</f>
        <v>89296.56</v>
      </c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2"/>
      <c r="DS67" s="25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7"/>
      <c r="EH67" s="35"/>
      <c r="EI67" s="35"/>
      <c r="EJ67" s="25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7"/>
      <c r="EY67" s="35"/>
      <c r="EZ67" s="35"/>
      <c r="FA67" s="90">
        <f aca="true" t="shared" si="4" ref="FA67:FA74">DB67</f>
        <v>89296.56</v>
      </c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2"/>
      <c r="FP67" s="90">
        <f>BJ67-FA67</f>
        <v>1663503.44</v>
      </c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2"/>
      <c r="GB67" s="35"/>
      <c r="GC67" s="35"/>
      <c r="GD67" s="35"/>
      <c r="GE67" s="35"/>
      <c r="GF67" s="36"/>
    </row>
    <row r="68" spans="1:188" s="74" customFormat="1" ht="1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6"/>
      <c r="AO68" s="67"/>
      <c r="AP68" s="67"/>
      <c r="AQ68" s="67"/>
      <c r="AR68" s="67"/>
      <c r="AS68" s="68"/>
      <c r="AT68" s="159" t="s">
        <v>91</v>
      </c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1"/>
      <c r="BJ68" s="104">
        <v>411800</v>
      </c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6"/>
      <c r="CD68" s="69"/>
      <c r="CE68" s="69"/>
      <c r="CF68" s="104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6"/>
      <c r="DB68" s="104">
        <f>DB69+DB70+DB71+DB72</f>
        <v>76140.01</v>
      </c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6"/>
      <c r="DS68" s="104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71"/>
      <c r="EF68" s="71"/>
      <c r="EG68" s="72"/>
      <c r="EH68" s="69"/>
      <c r="EI68" s="69"/>
      <c r="EJ68" s="104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6"/>
      <c r="EY68" s="69"/>
      <c r="EZ68" s="69"/>
      <c r="FA68" s="104">
        <f t="shared" si="4"/>
        <v>76140.01</v>
      </c>
      <c r="FB68" s="105"/>
      <c r="FC68" s="105"/>
      <c r="FD68" s="105"/>
      <c r="FE68" s="10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6"/>
      <c r="FP68" s="104">
        <f>BJ68-FA68</f>
        <v>335659.99</v>
      </c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6"/>
      <c r="GB68" s="69"/>
      <c r="GC68" s="69"/>
      <c r="GD68" s="69"/>
      <c r="GE68" s="69"/>
      <c r="GF68" s="73"/>
    </row>
    <row r="69" spans="1:188" ht="1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11"/>
      <c r="AO69" s="12"/>
      <c r="AP69" s="12"/>
      <c r="AQ69" s="12"/>
      <c r="AR69" s="12"/>
      <c r="AS69" s="13"/>
      <c r="AT69" s="95" t="s">
        <v>97</v>
      </c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7"/>
      <c r="BJ69" s="85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7"/>
      <c r="CD69" s="4"/>
      <c r="CE69" s="4"/>
      <c r="CF69" s="85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7"/>
      <c r="DB69" s="85">
        <v>65143.64</v>
      </c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7"/>
      <c r="DS69" s="85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9"/>
      <c r="EF69" s="9"/>
      <c r="EG69" s="10"/>
      <c r="EH69" s="4"/>
      <c r="EI69" s="4"/>
      <c r="EJ69" s="85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7"/>
      <c r="EY69" s="4"/>
      <c r="EZ69" s="4"/>
      <c r="FA69" s="85">
        <f t="shared" si="4"/>
        <v>65143.64</v>
      </c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7"/>
      <c r="FP69" s="85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7"/>
      <c r="GB69" s="4"/>
      <c r="GC69" s="4"/>
      <c r="GD69" s="4"/>
      <c r="GE69" s="4"/>
      <c r="GF69" s="6"/>
    </row>
    <row r="70" spans="1:188" ht="1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11"/>
      <c r="AO70" s="12"/>
      <c r="AP70" s="12"/>
      <c r="AQ70" s="12"/>
      <c r="AR70" s="12"/>
      <c r="AS70" s="13"/>
      <c r="AT70" s="95" t="s">
        <v>98</v>
      </c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7"/>
      <c r="BJ70" s="85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7"/>
      <c r="CD70" s="4"/>
      <c r="CE70" s="4"/>
      <c r="CF70" s="85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7"/>
      <c r="DB70" s="85">
        <v>7191</v>
      </c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7"/>
      <c r="DS70" s="85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9"/>
      <c r="EF70" s="9"/>
      <c r="EG70" s="10"/>
      <c r="EH70" s="4"/>
      <c r="EI70" s="4"/>
      <c r="EJ70" s="85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7"/>
      <c r="EY70" s="4"/>
      <c r="EZ70" s="4"/>
      <c r="FA70" s="85">
        <f t="shared" si="4"/>
        <v>7191</v>
      </c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7"/>
      <c r="FP70" s="85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7"/>
      <c r="GB70" s="4"/>
      <c r="GC70" s="4"/>
      <c r="GD70" s="4"/>
      <c r="GE70" s="4"/>
      <c r="GF70" s="6"/>
    </row>
    <row r="71" spans="1:188" ht="1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11"/>
      <c r="AO71" s="12"/>
      <c r="AP71" s="12"/>
      <c r="AQ71" s="12"/>
      <c r="AR71" s="12"/>
      <c r="AS71" s="13"/>
      <c r="AT71" s="95" t="s">
        <v>99</v>
      </c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7"/>
      <c r="BJ71" s="85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7"/>
      <c r="CD71" s="4"/>
      <c r="CE71" s="4"/>
      <c r="CF71" s="8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10"/>
      <c r="DB71" s="85">
        <v>0</v>
      </c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7"/>
      <c r="DS71" s="85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9"/>
      <c r="EF71" s="9"/>
      <c r="EG71" s="10"/>
      <c r="EH71" s="4"/>
      <c r="EI71" s="4"/>
      <c r="EJ71" s="85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7"/>
      <c r="EY71" s="4"/>
      <c r="EZ71" s="4"/>
      <c r="FA71" s="85">
        <f>DB71</f>
        <v>0</v>
      </c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7"/>
      <c r="FP71" s="85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7"/>
      <c r="GB71" s="4"/>
      <c r="GC71" s="4"/>
      <c r="GD71" s="4"/>
      <c r="GE71" s="4"/>
      <c r="GF71" s="6"/>
    </row>
    <row r="72" spans="1:188" ht="1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11"/>
      <c r="AO72" s="12"/>
      <c r="AP72" s="12"/>
      <c r="AQ72" s="12"/>
      <c r="AR72" s="12"/>
      <c r="AS72" s="13"/>
      <c r="AT72" s="95" t="s">
        <v>115</v>
      </c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7"/>
      <c r="BJ72" s="8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10"/>
      <c r="CD72" s="4"/>
      <c r="CE72" s="4"/>
      <c r="CF72" s="8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10"/>
      <c r="DB72" s="85">
        <v>3805.37</v>
      </c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7"/>
      <c r="DS72" s="8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10"/>
      <c r="EH72" s="4"/>
      <c r="EI72" s="4"/>
      <c r="EJ72" s="8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10"/>
      <c r="EY72" s="4"/>
      <c r="EZ72" s="4"/>
      <c r="FA72" s="85">
        <f>DB72</f>
        <v>3805.37</v>
      </c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10"/>
      <c r="FP72" s="85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7"/>
      <c r="GB72" s="4"/>
      <c r="GC72" s="4"/>
      <c r="GD72" s="4"/>
      <c r="GE72" s="4"/>
      <c r="GF72" s="6"/>
    </row>
    <row r="73" spans="1:188" s="84" customFormat="1" ht="1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7"/>
      <c r="AO73" s="78"/>
      <c r="AP73" s="78"/>
      <c r="AQ73" s="78"/>
      <c r="AR73" s="78"/>
      <c r="AS73" s="79"/>
      <c r="AT73" s="159" t="s">
        <v>92</v>
      </c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1"/>
      <c r="BJ73" s="104">
        <v>1341000</v>
      </c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6"/>
      <c r="CD73" s="82"/>
      <c r="CE73" s="82"/>
      <c r="CF73" s="104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6"/>
      <c r="DB73" s="104">
        <f>DB74+DB75+DB76+DB77</f>
        <v>13156.55</v>
      </c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6"/>
      <c r="DS73" s="184"/>
      <c r="DT73" s="185"/>
      <c r="DU73" s="185"/>
      <c r="DV73" s="185"/>
      <c r="DW73" s="185"/>
      <c r="DX73" s="185"/>
      <c r="DY73" s="185"/>
      <c r="DZ73" s="185"/>
      <c r="EA73" s="185"/>
      <c r="EB73" s="185"/>
      <c r="EC73" s="185"/>
      <c r="ED73" s="185"/>
      <c r="EE73" s="80"/>
      <c r="EF73" s="80"/>
      <c r="EG73" s="81"/>
      <c r="EH73" s="82"/>
      <c r="EI73" s="82"/>
      <c r="EJ73" s="184"/>
      <c r="EK73" s="185"/>
      <c r="EL73" s="185"/>
      <c r="EM73" s="185"/>
      <c r="EN73" s="185"/>
      <c r="EO73" s="185"/>
      <c r="EP73" s="185"/>
      <c r="EQ73" s="185"/>
      <c r="ER73" s="185"/>
      <c r="ES73" s="185"/>
      <c r="ET73" s="185"/>
      <c r="EU73" s="185"/>
      <c r="EV73" s="185"/>
      <c r="EW73" s="185"/>
      <c r="EX73" s="186"/>
      <c r="EY73" s="82"/>
      <c r="EZ73" s="82"/>
      <c r="FA73" s="104">
        <f t="shared" si="4"/>
        <v>13156.55</v>
      </c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6"/>
      <c r="FP73" s="104">
        <f>BJ73-FA73</f>
        <v>1327843.45</v>
      </c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6"/>
      <c r="GB73" s="82"/>
      <c r="GC73" s="82"/>
      <c r="GD73" s="82"/>
      <c r="GE73" s="82"/>
      <c r="GF73" s="83"/>
    </row>
    <row r="74" spans="1:188" ht="15" customHeight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3"/>
      <c r="AN74" s="101"/>
      <c r="AO74" s="96"/>
      <c r="AP74" s="96"/>
      <c r="AQ74" s="96"/>
      <c r="AR74" s="96"/>
      <c r="AS74" s="97"/>
      <c r="AT74" s="95" t="s">
        <v>100</v>
      </c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7"/>
      <c r="BJ74" s="85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7"/>
      <c r="CD74" s="4"/>
      <c r="CE74" s="4"/>
      <c r="CF74" s="85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7"/>
      <c r="DB74" s="85">
        <v>11549.56</v>
      </c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7"/>
      <c r="DS74" s="85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7"/>
      <c r="EH74" s="4"/>
      <c r="EI74" s="4"/>
      <c r="EJ74" s="85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7"/>
      <c r="EY74" s="4"/>
      <c r="EZ74" s="4"/>
      <c r="FA74" s="85">
        <f t="shared" si="4"/>
        <v>11549.56</v>
      </c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7"/>
      <c r="FP74" s="85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7"/>
      <c r="GB74" s="4"/>
      <c r="GC74" s="4"/>
      <c r="GD74" s="4"/>
      <c r="GE74" s="4"/>
      <c r="GF74" s="6"/>
    </row>
    <row r="75" spans="1:188" ht="1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11"/>
      <c r="AO75" s="12"/>
      <c r="AP75" s="12"/>
      <c r="AQ75" s="12"/>
      <c r="AR75" s="12"/>
      <c r="AS75" s="13"/>
      <c r="AT75" s="95" t="s">
        <v>101</v>
      </c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7"/>
      <c r="BJ75" s="85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7"/>
      <c r="CD75" s="4"/>
      <c r="CE75" s="4"/>
      <c r="CF75" s="8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10"/>
      <c r="DB75" s="85">
        <v>606.99</v>
      </c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7"/>
      <c r="DS75" s="85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9"/>
      <c r="EF75" s="9"/>
      <c r="EG75" s="10"/>
      <c r="EH75" s="4"/>
      <c r="EI75" s="4"/>
      <c r="EJ75" s="85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7"/>
      <c r="EY75" s="4"/>
      <c r="EZ75" s="4"/>
      <c r="FA75" s="85">
        <f>DB75</f>
        <v>606.99</v>
      </c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7"/>
      <c r="FP75" s="85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7"/>
      <c r="GB75" s="4"/>
      <c r="GC75" s="4"/>
      <c r="GD75" s="4"/>
      <c r="GE75" s="4"/>
      <c r="GF75" s="6"/>
    </row>
    <row r="76" spans="1:188" ht="15" customHeight="1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3"/>
      <c r="AN76" s="101"/>
      <c r="AO76" s="96"/>
      <c r="AP76" s="96"/>
      <c r="AQ76" s="96"/>
      <c r="AR76" s="96"/>
      <c r="AS76" s="97"/>
      <c r="AT76" s="95" t="s">
        <v>103</v>
      </c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7"/>
      <c r="BJ76" s="85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7"/>
      <c r="CD76" s="4"/>
      <c r="CE76" s="4"/>
      <c r="CF76" s="8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10"/>
      <c r="DB76" s="85">
        <v>1003.3</v>
      </c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7"/>
      <c r="DS76" s="85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9"/>
      <c r="EF76" s="9"/>
      <c r="EG76" s="10"/>
      <c r="EH76" s="4"/>
      <c r="EI76" s="4"/>
      <c r="EJ76" s="85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7"/>
      <c r="EY76" s="4"/>
      <c r="EZ76" s="4"/>
      <c r="FA76" s="85">
        <f>DB76</f>
        <v>1003.3</v>
      </c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7"/>
      <c r="FP76" s="85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7"/>
      <c r="GB76" s="4"/>
      <c r="GC76" s="4"/>
      <c r="GD76" s="4"/>
      <c r="GE76" s="4"/>
      <c r="GF76" s="6"/>
    </row>
    <row r="77" spans="1:188" ht="1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11"/>
      <c r="AO77" s="12"/>
      <c r="AP77" s="12"/>
      <c r="AQ77" s="12"/>
      <c r="AR77" s="12"/>
      <c r="AS77" s="13"/>
      <c r="AT77" s="95" t="s">
        <v>107</v>
      </c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7"/>
      <c r="BJ77" s="85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7"/>
      <c r="CD77" s="4"/>
      <c r="CE77" s="4"/>
      <c r="CF77" s="8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10"/>
      <c r="DB77" s="85">
        <v>-3.3</v>
      </c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7"/>
      <c r="DS77" s="85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9"/>
      <c r="EF77" s="9"/>
      <c r="EG77" s="10"/>
      <c r="EH77" s="4"/>
      <c r="EI77" s="4"/>
      <c r="EJ77" s="85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7"/>
      <c r="EY77" s="4"/>
      <c r="EZ77" s="4"/>
      <c r="FA77" s="85">
        <f>DB77</f>
        <v>-3.3</v>
      </c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7"/>
      <c r="FP77" s="85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7"/>
      <c r="GB77" s="4"/>
      <c r="GC77" s="4"/>
      <c r="GD77" s="4"/>
      <c r="GE77" s="4"/>
      <c r="GF77" s="6"/>
    </row>
    <row r="78" spans="1:188" s="31" customFormat="1" ht="1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5"/>
      <c r="AO78" s="50"/>
      <c r="AP78" s="50"/>
      <c r="AQ78" s="50"/>
      <c r="AR78" s="50"/>
      <c r="AS78" s="51"/>
      <c r="AT78" s="117" t="s">
        <v>38</v>
      </c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9"/>
      <c r="BJ78" s="90">
        <v>0</v>
      </c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2"/>
      <c r="CD78" s="28"/>
      <c r="CE78" s="28"/>
      <c r="CF78" s="90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2"/>
      <c r="DB78" s="90">
        <f>DB79+DB80</f>
        <v>0</v>
      </c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2"/>
      <c r="DS78" s="52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4"/>
      <c r="EH78" s="28"/>
      <c r="EI78" s="28"/>
      <c r="EJ78" s="90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2"/>
      <c r="EY78" s="28"/>
      <c r="EZ78" s="28"/>
      <c r="FA78" s="90">
        <f>DB78+EJ78</f>
        <v>0</v>
      </c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2"/>
      <c r="FP78" s="90">
        <f>CF78-FA78</f>
        <v>0</v>
      </c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2"/>
      <c r="GB78" s="28"/>
      <c r="GC78" s="28"/>
      <c r="GD78" s="28"/>
      <c r="GE78" s="28"/>
      <c r="GF78" s="29"/>
    </row>
    <row r="79" spans="1:188" ht="1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11"/>
      <c r="AO79" s="12"/>
      <c r="AP79" s="12"/>
      <c r="AQ79" s="12"/>
      <c r="AR79" s="12"/>
      <c r="AS79" s="13"/>
      <c r="AT79" s="95" t="s">
        <v>70</v>
      </c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7"/>
      <c r="BJ79" s="85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7"/>
      <c r="CD79" s="4"/>
      <c r="CE79" s="4"/>
      <c r="CF79" s="85">
        <v>24.34</v>
      </c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7"/>
      <c r="DB79" s="85">
        <v>0</v>
      </c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7"/>
      <c r="DS79" s="85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9"/>
      <c r="EF79" s="9"/>
      <c r="EG79" s="10"/>
      <c r="EH79" s="4"/>
      <c r="EI79" s="4"/>
      <c r="EJ79" s="85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7"/>
      <c r="EY79" s="4"/>
      <c r="EZ79" s="4"/>
      <c r="FA79" s="85">
        <f>DB79</f>
        <v>0</v>
      </c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7"/>
      <c r="FP79" s="85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7"/>
      <c r="GB79" s="4"/>
      <c r="GC79" s="4"/>
      <c r="GD79" s="4"/>
      <c r="GE79" s="4"/>
      <c r="GF79" s="6"/>
    </row>
    <row r="80" spans="1:188" ht="1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11"/>
      <c r="AO80" s="12"/>
      <c r="AP80" s="12"/>
      <c r="AQ80" s="12"/>
      <c r="AR80" s="12"/>
      <c r="AS80" s="13"/>
      <c r="AT80" s="95" t="s">
        <v>71</v>
      </c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7"/>
      <c r="BJ80" s="85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7"/>
      <c r="CD80" s="4"/>
      <c r="CE80" s="4"/>
      <c r="CF80" s="85">
        <v>11.53</v>
      </c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7"/>
      <c r="DB80" s="85">
        <v>0</v>
      </c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7"/>
      <c r="DS80" s="85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9"/>
      <c r="EF80" s="9"/>
      <c r="EG80" s="10"/>
      <c r="EH80" s="4"/>
      <c r="EI80" s="4"/>
      <c r="EJ80" s="85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7"/>
      <c r="EY80" s="4"/>
      <c r="EZ80" s="4"/>
      <c r="FA80" s="85">
        <f>DB80</f>
        <v>0</v>
      </c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7"/>
      <c r="FP80" s="85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7"/>
      <c r="GB80" s="4"/>
      <c r="GC80" s="4"/>
      <c r="GD80" s="4"/>
      <c r="GE80" s="4"/>
      <c r="GF80" s="6"/>
    </row>
    <row r="81" spans="1:188" ht="0.75" customHeight="1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8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70"/>
      <c r="BD81" s="147"/>
      <c r="BE81" s="147"/>
      <c r="BF81" s="147"/>
      <c r="BG81" s="147"/>
      <c r="BH81" s="147"/>
      <c r="BI81" s="171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6"/>
      <c r="FK81" s="166"/>
      <c r="FL81" s="166"/>
      <c r="FM81" s="166"/>
      <c r="FN81" s="166"/>
      <c r="FO81" s="166"/>
      <c r="FP81" s="166"/>
      <c r="FQ81" s="166"/>
      <c r="FR81" s="166"/>
      <c r="FS81" s="166"/>
      <c r="FT81" s="166"/>
      <c r="FU81" s="166"/>
      <c r="FV81" s="166"/>
      <c r="FW81" s="166"/>
      <c r="FX81" s="166"/>
      <c r="FY81" s="166"/>
      <c r="FZ81" s="166"/>
      <c r="GA81" s="166"/>
      <c r="GB81" s="166"/>
      <c r="GC81" s="166"/>
      <c r="GD81" s="166"/>
      <c r="GE81" s="166"/>
      <c r="GF81" s="173"/>
    </row>
    <row r="82" ht="11.25">
      <c r="EJ82" s="1">
        <v>3</v>
      </c>
    </row>
  </sheetData>
  <sheetProtection/>
  <mergeCells count="546">
    <mergeCell ref="EJ80:EX80"/>
    <mergeCell ref="DS77:ED77"/>
    <mergeCell ref="AT61:BI61"/>
    <mergeCell ref="DB61:DR61"/>
    <mergeCell ref="AT72:BI72"/>
    <mergeCell ref="DB72:DR72"/>
    <mergeCell ref="DS66:ED66"/>
    <mergeCell ref="EJ66:EX66"/>
    <mergeCell ref="EJ71:EX71"/>
    <mergeCell ref="EJ73:EX73"/>
    <mergeCell ref="FA70:FO70"/>
    <mergeCell ref="FA73:FO73"/>
    <mergeCell ref="FA52:FN52"/>
    <mergeCell ref="FP52:GA52"/>
    <mergeCell ref="BJ75:CC75"/>
    <mergeCell ref="BJ76:CC76"/>
    <mergeCell ref="DS71:ED71"/>
    <mergeCell ref="DS73:ED73"/>
    <mergeCell ref="DS75:ED75"/>
    <mergeCell ref="DS76:ED76"/>
    <mergeCell ref="FA66:FN66"/>
    <mergeCell ref="FP66:GA66"/>
    <mergeCell ref="DS68:ED68"/>
    <mergeCell ref="EJ68:EX68"/>
    <mergeCell ref="FA69:FO69"/>
    <mergeCell ref="FA68:FO68"/>
    <mergeCell ref="DS60:ED60"/>
    <mergeCell ref="EJ60:EX60"/>
    <mergeCell ref="FP59:GA59"/>
    <mergeCell ref="FA58:FO58"/>
    <mergeCell ref="DS59:ED59"/>
    <mergeCell ref="EJ59:EX59"/>
    <mergeCell ref="EJ53:EX53"/>
    <mergeCell ref="EJ54:EX54"/>
    <mergeCell ref="DS50:ED50"/>
    <mergeCell ref="DS51:ED51"/>
    <mergeCell ref="FP53:GA53"/>
    <mergeCell ref="FP54:GA54"/>
    <mergeCell ref="FP55:GA55"/>
    <mergeCell ref="FP56:GA56"/>
    <mergeCell ref="DS53:ED53"/>
    <mergeCell ref="DS54:ED54"/>
    <mergeCell ref="DS55:ED55"/>
    <mergeCell ref="DS56:ED56"/>
    <mergeCell ref="EJ44:EX44"/>
    <mergeCell ref="EJ41:EX41"/>
    <mergeCell ref="FP49:GA49"/>
    <mergeCell ref="FP50:GA50"/>
    <mergeCell ref="FP51:GA51"/>
    <mergeCell ref="FA49:FN49"/>
    <mergeCell ref="FA50:FN50"/>
    <mergeCell ref="FA51:FN51"/>
    <mergeCell ref="FP43:GA43"/>
    <mergeCell ref="FA42:FO42"/>
    <mergeCell ref="EJ32:EX32"/>
    <mergeCell ref="DS33:ED33"/>
    <mergeCell ref="EJ47:EX47"/>
    <mergeCell ref="EJ34:EY34"/>
    <mergeCell ref="DS37:ED37"/>
    <mergeCell ref="DS40:ED40"/>
    <mergeCell ref="EJ33:EY33"/>
    <mergeCell ref="DS44:ED44"/>
    <mergeCell ref="FA41:FO41"/>
    <mergeCell ref="FA37:FO37"/>
    <mergeCell ref="EJ42:EX42"/>
    <mergeCell ref="EJ43:EX43"/>
    <mergeCell ref="EJ40:EX40"/>
    <mergeCell ref="FP27:GA27"/>
    <mergeCell ref="FP36:GA36"/>
    <mergeCell ref="FP30:GA30"/>
    <mergeCell ref="FP31:GA31"/>
    <mergeCell ref="FP32:GA32"/>
    <mergeCell ref="EJ36:EX36"/>
    <mergeCell ref="EJ39:EX39"/>
    <mergeCell ref="DS31:ED31"/>
    <mergeCell ref="FP37:GA37"/>
    <mergeCell ref="FA33:FN33"/>
    <mergeCell ref="DS34:ED34"/>
    <mergeCell ref="EJ37:EX37"/>
    <mergeCell ref="DS42:ED42"/>
    <mergeCell ref="DS43:ED43"/>
    <mergeCell ref="FP35:GA35"/>
    <mergeCell ref="DS49:ED49"/>
    <mergeCell ref="BJ42:CC42"/>
    <mergeCell ref="FA43:FO43"/>
    <mergeCell ref="FA39:FO39"/>
    <mergeCell ref="FA40:FO40"/>
    <mergeCell ref="DS41:ED41"/>
    <mergeCell ref="FA46:FO46"/>
    <mergeCell ref="A55:AM55"/>
    <mergeCell ref="AN55:AS55"/>
    <mergeCell ref="AN56:AS56"/>
    <mergeCell ref="AN45:AS45"/>
    <mergeCell ref="DB52:DR52"/>
    <mergeCell ref="DB54:DR54"/>
    <mergeCell ref="DB55:DR55"/>
    <mergeCell ref="BJ52:CC52"/>
    <mergeCell ref="BJ54:CC54"/>
    <mergeCell ref="BJ46:CE46"/>
    <mergeCell ref="BJ49:CC49"/>
    <mergeCell ref="BJ51:CC51"/>
    <mergeCell ref="A54:AM54"/>
    <mergeCell ref="AN54:AS54"/>
    <mergeCell ref="AN53:AS53"/>
    <mergeCell ref="DB41:DR41"/>
    <mergeCell ref="AT47:BI47"/>
    <mergeCell ref="BJ45:CE45"/>
    <mergeCell ref="AT51:BI51"/>
    <mergeCell ref="AN52:AS52"/>
    <mergeCell ref="AT54:BI54"/>
    <mergeCell ref="BJ41:CC41"/>
    <mergeCell ref="AN46:AS46"/>
    <mergeCell ref="FA47:FO47"/>
    <mergeCell ref="DB31:DR31"/>
    <mergeCell ref="DB37:DR37"/>
    <mergeCell ref="CF46:DA46"/>
    <mergeCell ref="CF41:DA41"/>
    <mergeCell ref="CF35:DA35"/>
    <mergeCell ref="FA34:FO34"/>
    <mergeCell ref="FA35:FO35"/>
    <mergeCell ref="FA36:FO36"/>
    <mergeCell ref="BJ39:CC39"/>
    <mergeCell ref="DS46:EI46"/>
    <mergeCell ref="DB53:DR53"/>
    <mergeCell ref="DB39:DR39"/>
    <mergeCell ref="DB42:DR42"/>
    <mergeCell ref="DB40:DR40"/>
    <mergeCell ref="DB43:DR43"/>
    <mergeCell ref="DB48:DR48"/>
    <mergeCell ref="BJ50:CC50"/>
    <mergeCell ref="DS39:EG39"/>
    <mergeCell ref="DB50:DR50"/>
    <mergeCell ref="CF42:DA42"/>
    <mergeCell ref="CF47:DA47"/>
    <mergeCell ref="CF48:DA48"/>
    <mergeCell ref="BJ44:CC44"/>
    <mergeCell ref="BJ43:CC43"/>
    <mergeCell ref="BJ48:CC48"/>
    <mergeCell ref="BJ47:CC47"/>
    <mergeCell ref="BJ32:CC32"/>
    <mergeCell ref="BJ31:CC31"/>
    <mergeCell ref="DS36:EG36"/>
    <mergeCell ref="DB36:DR36"/>
    <mergeCell ref="DS29:EG29"/>
    <mergeCell ref="DB34:DR34"/>
    <mergeCell ref="DB33:DR33"/>
    <mergeCell ref="DS30:EG30"/>
    <mergeCell ref="DS35:EG35"/>
    <mergeCell ref="BJ36:CC36"/>
    <mergeCell ref="DB35:DR35"/>
    <mergeCell ref="DB32:DR32"/>
    <mergeCell ref="DS32:ED32"/>
    <mergeCell ref="A28:AM28"/>
    <mergeCell ref="AT28:BI28"/>
    <mergeCell ref="AN28:AS28"/>
    <mergeCell ref="AT32:BI32"/>
    <mergeCell ref="A30:AM30"/>
    <mergeCell ref="A31:AM31"/>
    <mergeCell ref="AT30:BI30"/>
    <mergeCell ref="A29:AM29"/>
    <mergeCell ref="AN29:AS29"/>
    <mergeCell ref="AT29:BI29"/>
    <mergeCell ref="AT31:BI31"/>
    <mergeCell ref="BJ30:CC30"/>
    <mergeCell ref="CF39:DA39"/>
    <mergeCell ref="BJ37:CC37"/>
    <mergeCell ref="BJ33:CC33"/>
    <mergeCell ref="CF30:DA30"/>
    <mergeCell ref="BJ34:CC34"/>
    <mergeCell ref="CF36:DA36"/>
    <mergeCell ref="AT27:BI27"/>
    <mergeCell ref="DB30:DR30"/>
    <mergeCell ref="BJ29:CC29"/>
    <mergeCell ref="FA27:FO27"/>
    <mergeCell ref="DS27:EG27"/>
    <mergeCell ref="FA29:FO29"/>
    <mergeCell ref="CF28:DA28"/>
    <mergeCell ref="DB28:DR28"/>
    <mergeCell ref="BJ27:CC27"/>
    <mergeCell ref="BJ28:CE28"/>
    <mergeCell ref="FA32:FO32"/>
    <mergeCell ref="FA26:FO26"/>
    <mergeCell ref="DS26:EG26"/>
    <mergeCell ref="EJ26:EX26"/>
    <mergeCell ref="EJ27:EX27"/>
    <mergeCell ref="DS28:EI28"/>
    <mergeCell ref="EJ30:EX30"/>
    <mergeCell ref="FA30:FO30"/>
    <mergeCell ref="FA31:FO31"/>
    <mergeCell ref="DS20:EI20"/>
    <mergeCell ref="EJ31:EX31"/>
    <mergeCell ref="CF22:DA22"/>
    <mergeCell ref="DB22:DR22"/>
    <mergeCell ref="CF27:DA27"/>
    <mergeCell ref="CF26:DA26"/>
    <mergeCell ref="DB27:DR27"/>
    <mergeCell ref="EJ28:EZ28"/>
    <mergeCell ref="DB29:DR29"/>
    <mergeCell ref="CF21:DA21"/>
    <mergeCell ref="BJ21:CE21"/>
    <mergeCell ref="DB23:DR23"/>
    <mergeCell ref="CF24:DA24"/>
    <mergeCell ref="AN20:AS20"/>
    <mergeCell ref="DB19:DR19"/>
    <mergeCell ref="BJ20:CE20"/>
    <mergeCell ref="BJ18:CE19"/>
    <mergeCell ref="FA22:FO22"/>
    <mergeCell ref="FP22:GF22"/>
    <mergeCell ref="FA25:FO25"/>
    <mergeCell ref="FA24:FO24"/>
    <mergeCell ref="FP24:GA24"/>
    <mergeCell ref="DS25:EG25"/>
    <mergeCell ref="FP25:GA25"/>
    <mergeCell ref="DS24:EG24"/>
    <mergeCell ref="A2:FM2"/>
    <mergeCell ref="A3:FM3"/>
    <mergeCell ref="BC11:EX11"/>
    <mergeCell ref="BI7:CC7"/>
    <mergeCell ref="DF7:DG7"/>
    <mergeCell ref="DA7:DE7"/>
    <mergeCell ref="CF7:CZ7"/>
    <mergeCell ref="BE8:EX8"/>
    <mergeCell ref="AN25:AS25"/>
    <mergeCell ref="AT25:BI25"/>
    <mergeCell ref="AT23:BI23"/>
    <mergeCell ref="EJ19:EZ19"/>
    <mergeCell ref="DB24:DR24"/>
    <mergeCell ref="AN22:AS22"/>
    <mergeCell ref="EJ24:EX24"/>
    <mergeCell ref="BJ22:CE22"/>
    <mergeCell ref="DS22:EI22"/>
    <mergeCell ref="DB21:DR21"/>
    <mergeCell ref="A26:AM26"/>
    <mergeCell ref="AT22:BI22"/>
    <mergeCell ref="A24:AM24"/>
    <mergeCell ref="BJ25:CC25"/>
    <mergeCell ref="EJ25:EX25"/>
    <mergeCell ref="AN21:AS21"/>
    <mergeCell ref="AT21:BI21"/>
    <mergeCell ref="BJ23:CC23"/>
    <mergeCell ref="AT24:BI24"/>
    <mergeCell ref="EJ22:EZ22"/>
    <mergeCell ref="A22:AM22"/>
    <mergeCell ref="A25:AM25"/>
    <mergeCell ref="BJ24:CC24"/>
    <mergeCell ref="AT39:BI39"/>
    <mergeCell ref="AT40:BI40"/>
    <mergeCell ref="AT35:BI35"/>
    <mergeCell ref="BJ35:CC35"/>
    <mergeCell ref="AT26:BI26"/>
    <mergeCell ref="BJ26:CC26"/>
    <mergeCell ref="AT33:BI33"/>
    <mergeCell ref="A27:AM27"/>
    <mergeCell ref="AT37:BI37"/>
    <mergeCell ref="BJ40:CC40"/>
    <mergeCell ref="AN39:AS39"/>
    <mergeCell ref="A32:AM32"/>
    <mergeCell ref="A34:AM34"/>
    <mergeCell ref="A33:AM33"/>
    <mergeCell ref="AT36:BI36"/>
    <mergeCell ref="A35:AM35"/>
    <mergeCell ref="A39:AM39"/>
    <mergeCell ref="AT52:BI52"/>
    <mergeCell ref="AT53:BI53"/>
    <mergeCell ref="AT56:BI56"/>
    <mergeCell ref="AT50:BI50"/>
    <mergeCell ref="BJ56:CC56"/>
    <mergeCell ref="BJ53:CC53"/>
    <mergeCell ref="FP47:GA47"/>
    <mergeCell ref="FP48:GA48"/>
    <mergeCell ref="FA48:FO48"/>
    <mergeCell ref="EJ48:EX48"/>
    <mergeCell ref="EJ49:EX49"/>
    <mergeCell ref="EJ50:EX50"/>
    <mergeCell ref="EJ51:EX51"/>
    <mergeCell ref="FA56:FN56"/>
    <mergeCell ref="EJ55:EX55"/>
    <mergeCell ref="EJ56:EX56"/>
    <mergeCell ref="BJ55:CC55"/>
    <mergeCell ref="DB56:DR56"/>
    <mergeCell ref="FP40:GA40"/>
    <mergeCell ref="DB44:DR44"/>
    <mergeCell ref="DB47:DR47"/>
    <mergeCell ref="DB46:DR46"/>
    <mergeCell ref="DS47:ED47"/>
    <mergeCell ref="DS48:ED48"/>
    <mergeCell ref="FA53:FN53"/>
    <mergeCell ref="FA54:FN54"/>
    <mergeCell ref="EJ57:EX57"/>
    <mergeCell ref="DB57:DR57"/>
    <mergeCell ref="FP57:GA57"/>
    <mergeCell ref="FP39:GA39"/>
    <mergeCell ref="FP26:GA26"/>
    <mergeCell ref="FP45:GF45"/>
    <mergeCell ref="FP44:GA44"/>
    <mergeCell ref="FP42:GA42"/>
    <mergeCell ref="FP41:GA41"/>
    <mergeCell ref="FP28:GF28"/>
    <mergeCell ref="FP29:GA29"/>
    <mergeCell ref="FP33:GA33"/>
    <mergeCell ref="FP34:GA34"/>
    <mergeCell ref="DB63:DR63"/>
    <mergeCell ref="EJ45:EZ45"/>
    <mergeCell ref="FA45:FO45"/>
    <mergeCell ref="FA44:FO44"/>
    <mergeCell ref="DB62:DR62"/>
    <mergeCell ref="DB58:DR58"/>
    <mergeCell ref="FA55:FN55"/>
    <mergeCell ref="DB60:DR60"/>
    <mergeCell ref="FA80:FO80"/>
    <mergeCell ref="EJ74:EX74"/>
    <mergeCell ref="EJ78:EX78"/>
    <mergeCell ref="DS74:EG74"/>
    <mergeCell ref="DB75:DR75"/>
    <mergeCell ref="DB74:DR74"/>
    <mergeCell ref="FA79:FO79"/>
    <mergeCell ref="EJ75:EX75"/>
    <mergeCell ref="EJ76:EX76"/>
    <mergeCell ref="EJ79:EX79"/>
    <mergeCell ref="FA71:FO71"/>
    <mergeCell ref="DB80:DR80"/>
    <mergeCell ref="FP80:GA80"/>
    <mergeCell ref="A1:FM1"/>
    <mergeCell ref="A4:FM4"/>
    <mergeCell ref="DS21:EI21"/>
    <mergeCell ref="FA21:FO21"/>
    <mergeCell ref="EJ20:EZ20"/>
    <mergeCell ref="AN18:AS19"/>
    <mergeCell ref="DS19:EI19"/>
    <mergeCell ref="EJ46:EZ46"/>
    <mergeCell ref="A21:AM21"/>
    <mergeCell ref="FP81:GF81"/>
    <mergeCell ref="FA81:FO81"/>
    <mergeCell ref="DB77:DR77"/>
    <mergeCell ref="DB78:DR78"/>
    <mergeCell ref="DB79:DR79"/>
    <mergeCell ref="FP79:GA79"/>
    <mergeCell ref="DS81:EI81"/>
    <mergeCell ref="CF80:DA80"/>
    <mergeCell ref="DB81:DR81"/>
    <mergeCell ref="EJ81:EZ81"/>
    <mergeCell ref="BJ81:CE81"/>
    <mergeCell ref="CF79:DA79"/>
    <mergeCell ref="BJ80:CC80"/>
    <mergeCell ref="CF73:DA73"/>
    <mergeCell ref="BJ79:CC79"/>
    <mergeCell ref="EJ77:EX77"/>
    <mergeCell ref="DS79:ED79"/>
    <mergeCell ref="DS80:ED80"/>
    <mergeCell ref="CF81:DA81"/>
    <mergeCell ref="CF78:DA78"/>
    <mergeCell ref="CF74:DA74"/>
    <mergeCell ref="BJ74:CC74"/>
    <mergeCell ref="A81:AM81"/>
    <mergeCell ref="AN81:AS81"/>
    <mergeCell ref="AT81:BI81"/>
    <mergeCell ref="AT79:BI79"/>
    <mergeCell ref="BJ78:CC78"/>
    <mergeCell ref="AT80:BI80"/>
    <mergeCell ref="A76:AM76"/>
    <mergeCell ref="FP78:GA78"/>
    <mergeCell ref="FA74:FO74"/>
    <mergeCell ref="FA75:FO75"/>
    <mergeCell ref="FA78:FO78"/>
    <mergeCell ref="FA77:FO77"/>
    <mergeCell ref="FP77:GA77"/>
    <mergeCell ref="FP75:GA75"/>
    <mergeCell ref="FA76:FO76"/>
    <mergeCell ref="FP76:GA76"/>
    <mergeCell ref="BJ73:CC73"/>
    <mergeCell ref="BJ70:CC70"/>
    <mergeCell ref="AT78:BI78"/>
    <mergeCell ref="AT77:BI77"/>
    <mergeCell ref="AT75:BI75"/>
    <mergeCell ref="BJ71:CC71"/>
    <mergeCell ref="BJ77:CC77"/>
    <mergeCell ref="A37:AM37"/>
    <mergeCell ref="AT48:BI48"/>
    <mergeCell ref="AT43:BI43"/>
    <mergeCell ref="AT41:BI41"/>
    <mergeCell ref="A46:AM46"/>
    <mergeCell ref="AT42:BI42"/>
    <mergeCell ref="A56:AM56"/>
    <mergeCell ref="A67:AM67"/>
    <mergeCell ref="AN74:AS74"/>
    <mergeCell ref="AT68:BI68"/>
    <mergeCell ref="A74:AM74"/>
    <mergeCell ref="AT70:BI70"/>
    <mergeCell ref="AT73:BI73"/>
    <mergeCell ref="AT67:BI67"/>
    <mergeCell ref="AT74:BI74"/>
    <mergeCell ref="AT71:BI71"/>
    <mergeCell ref="AT69:BI69"/>
    <mergeCell ref="A36:AM36"/>
    <mergeCell ref="AT49:BI49"/>
    <mergeCell ref="AT45:BI45"/>
    <mergeCell ref="AT55:BI55"/>
    <mergeCell ref="AT44:BI44"/>
    <mergeCell ref="A57:AM57"/>
    <mergeCell ref="AN57:AS57"/>
    <mergeCell ref="AT46:BI46"/>
    <mergeCell ref="A45:AM45"/>
    <mergeCell ref="A52:AM52"/>
    <mergeCell ref="A53:AM53"/>
    <mergeCell ref="A20:AM20"/>
    <mergeCell ref="AT20:BI20"/>
    <mergeCell ref="FP21:GF21"/>
    <mergeCell ref="FA23:FO23"/>
    <mergeCell ref="FP23:GA23"/>
    <mergeCell ref="EJ21:EZ21"/>
    <mergeCell ref="CF23:DA23"/>
    <mergeCell ref="CF20:DA20"/>
    <mergeCell ref="DB20:DR20"/>
    <mergeCell ref="FA20:FO20"/>
    <mergeCell ref="FP4:GF4"/>
    <mergeCell ref="FP5:GF5"/>
    <mergeCell ref="FP7:GF7"/>
    <mergeCell ref="FP8:GF8"/>
    <mergeCell ref="AT34:BI34"/>
    <mergeCell ref="DB45:DR45"/>
    <mergeCell ref="CF45:DA45"/>
    <mergeCell ref="DB51:DR51"/>
    <mergeCell ref="A18:AM19"/>
    <mergeCell ref="CF18:DA19"/>
    <mergeCell ref="FP13:GF13"/>
    <mergeCell ref="FP14:GF14"/>
    <mergeCell ref="A16:GF16"/>
    <mergeCell ref="V12:EX12"/>
    <mergeCell ref="FP12:GF12"/>
    <mergeCell ref="AT18:BI19"/>
    <mergeCell ref="DB18:FO18"/>
    <mergeCell ref="FA19:FO19"/>
    <mergeCell ref="DS58:EI58"/>
    <mergeCell ref="BJ57:CC57"/>
    <mergeCell ref="BJ58:CE58"/>
    <mergeCell ref="DS57:EG57"/>
    <mergeCell ref="FP18:GF19"/>
    <mergeCell ref="FP20:GF20"/>
    <mergeCell ref="DB26:DR26"/>
    <mergeCell ref="DB25:DR25"/>
    <mergeCell ref="CF58:DA58"/>
    <mergeCell ref="A58:AM58"/>
    <mergeCell ref="AT62:BI62"/>
    <mergeCell ref="A64:AM64"/>
    <mergeCell ref="BJ60:CC60"/>
    <mergeCell ref="CF57:DA57"/>
    <mergeCell ref="AT57:BI57"/>
    <mergeCell ref="A63:AM63"/>
    <mergeCell ref="AN63:AS63"/>
    <mergeCell ref="CF62:DA62"/>
    <mergeCell ref="BJ62:CC62"/>
    <mergeCell ref="AN65:AS65"/>
    <mergeCell ref="AT65:BI65"/>
    <mergeCell ref="AT63:BI63"/>
    <mergeCell ref="AT59:BI59"/>
    <mergeCell ref="CF69:DA69"/>
    <mergeCell ref="CF64:DA64"/>
    <mergeCell ref="AN58:AS58"/>
    <mergeCell ref="AT60:BI60"/>
    <mergeCell ref="AT58:BI58"/>
    <mergeCell ref="BJ59:CC59"/>
    <mergeCell ref="BJ64:CE64"/>
    <mergeCell ref="CF63:DA63"/>
    <mergeCell ref="CF60:DA60"/>
    <mergeCell ref="BJ63:CC63"/>
    <mergeCell ref="EJ69:EX69"/>
    <mergeCell ref="DS70:ED70"/>
    <mergeCell ref="EJ70:EX70"/>
    <mergeCell ref="BJ67:CC67"/>
    <mergeCell ref="BJ68:CC68"/>
    <mergeCell ref="BJ65:CE65"/>
    <mergeCell ref="CF70:DA70"/>
    <mergeCell ref="CF67:DA67"/>
    <mergeCell ref="CF68:DA68"/>
    <mergeCell ref="BJ69:CC69"/>
    <mergeCell ref="DB67:DR67"/>
    <mergeCell ref="DB71:DR71"/>
    <mergeCell ref="DB70:DR70"/>
    <mergeCell ref="DB68:DR68"/>
    <mergeCell ref="DB69:DR69"/>
    <mergeCell ref="DS69:ED69"/>
    <mergeCell ref="FA72:FN72"/>
    <mergeCell ref="FP72:GA72"/>
    <mergeCell ref="DB73:DR73"/>
    <mergeCell ref="FP60:GA60"/>
    <mergeCell ref="FP62:GA62"/>
    <mergeCell ref="EJ58:EZ58"/>
    <mergeCell ref="FA67:FO67"/>
    <mergeCell ref="DS65:EI65"/>
    <mergeCell ref="DB64:DR64"/>
    <mergeCell ref="EJ65:EZ65"/>
    <mergeCell ref="FP73:GA73"/>
    <mergeCell ref="FP74:GA74"/>
    <mergeCell ref="FP71:GA71"/>
    <mergeCell ref="FP68:GA68"/>
    <mergeCell ref="FP67:GA67"/>
    <mergeCell ref="FP70:GA70"/>
    <mergeCell ref="FP69:GA69"/>
    <mergeCell ref="DS64:EI64"/>
    <mergeCell ref="FP64:GF64"/>
    <mergeCell ref="FA64:FO64"/>
    <mergeCell ref="EJ64:EZ64"/>
    <mergeCell ref="EJ63:EX63"/>
    <mergeCell ref="FA63:FO63"/>
    <mergeCell ref="DS63:EG63"/>
    <mergeCell ref="FP63:GA63"/>
    <mergeCell ref="A66:AM66"/>
    <mergeCell ref="AT66:BI66"/>
    <mergeCell ref="BJ66:CC66"/>
    <mergeCell ref="DB66:DR66"/>
    <mergeCell ref="DB65:DR65"/>
    <mergeCell ref="AT64:BI64"/>
    <mergeCell ref="A65:AM65"/>
    <mergeCell ref="AN64:AS64"/>
    <mergeCell ref="CF65:DA65"/>
    <mergeCell ref="FP9:GA9"/>
    <mergeCell ref="FP10:GA10"/>
    <mergeCell ref="FP11:GA11"/>
    <mergeCell ref="DS45:EI45"/>
    <mergeCell ref="DB49:DR49"/>
    <mergeCell ref="FA38:FN38"/>
    <mergeCell ref="EJ35:EX35"/>
    <mergeCell ref="FA28:FO28"/>
    <mergeCell ref="EJ29:EX29"/>
    <mergeCell ref="FP38:GA38"/>
    <mergeCell ref="AN76:AS76"/>
    <mergeCell ref="AT76:BI76"/>
    <mergeCell ref="DB76:DR76"/>
    <mergeCell ref="A62:AM62"/>
    <mergeCell ref="FA57:FO57"/>
    <mergeCell ref="DB59:DR59"/>
    <mergeCell ref="A38:AM38"/>
    <mergeCell ref="AT38:BI38"/>
    <mergeCell ref="BJ38:CC38"/>
    <mergeCell ref="DB38:DR38"/>
    <mergeCell ref="DS38:ED38"/>
    <mergeCell ref="EJ38:EX38"/>
    <mergeCell ref="FP61:GA61"/>
    <mergeCell ref="FP46:GF46"/>
    <mergeCell ref="FP58:GF58"/>
    <mergeCell ref="FA62:FO62"/>
    <mergeCell ref="FP65:GF65"/>
    <mergeCell ref="FA59:FO59"/>
    <mergeCell ref="FA60:FO60"/>
    <mergeCell ref="FA61:FN61"/>
    <mergeCell ref="FA65:FO65"/>
  </mergeCells>
  <printOptions horizontalCentered="1"/>
  <pageMargins left="0.3937007874015748" right="0" top="0.7874015748031497" bottom="0.3937007874015748" header="0.1968503937007874" footer="0.1968503937007874"/>
  <pageSetup fitToHeight="2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2016-02-02T07:00:35Z</cp:lastPrinted>
  <dcterms:created xsi:type="dcterms:W3CDTF">2005-02-01T12:32:18Z</dcterms:created>
  <dcterms:modified xsi:type="dcterms:W3CDTF">2016-02-04T13:28:37Z</dcterms:modified>
  <cp:category/>
  <cp:version/>
  <cp:contentType/>
  <cp:contentStatus/>
</cp:coreProperties>
</file>